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nicholashitt/Dropbox/Marsden Black Coral Project/Thesis/Complete Draft/Final/"/>
    </mc:Choice>
  </mc:AlternateContent>
  <xr:revisionPtr revIDLastSave="0" documentId="13_ncr:1_{7D611395-5E62-2040-80EF-B70565572285}" xr6:coauthVersionLast="45" xr6:coauthVersionMax="45" xr10:uidLastSave="{00000000-0000-0000-0000-000000000000}"/>
  <bookViews>
    <workbookView xWindow="0" yWindow="460" windowWidth="28800" windowHeight="16600" activeTab="1" xr2:uid="{1544C731-6BDF-CF47-94D6-82A981029519}"/>
  </bookViews>
  <sheets>
    <sheet name="Sheet A" sheetId="1" r:id="rId1"/>
    <sheet name="Sheet B" sheetId="2" r:id="rId2"/>
    <sheet name="Sheet C"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T133" i="2" l="1"/>
  <c r="AU133" i="2"/>
  <c r="AT134" i="2"/>
  <c r="AU134" i="2"/>
  <c r="AT135" i="2"/>
  <c r="AU135" i="2"/>
  <c r="AT136" i="2"/>
  <c r="AU136" i="2"/>
  <c r="AT137" i="2"/>
  <c r="AU137" i="2"/>
  <c r="AT138" i="2"/>
  <c r="AU138" i="2"/>
  <c r="AT139" i="2"/>
  <c r="AU139" i="2"/>
  <c r="AT140" i="2"/>
  <c r="AU140" i="2"/>
  <c r="AT141" i="2"/>
  <c r="AU141" i="2"/>
  <c r="AT142" i="2"/>
  <c r="AU142" i="2"/>
  <c r="AT143" i="2"/>
  <c r="AU143" i="2"/>
  <c r="AT144" i="2"/>
  <c r="AU144" i="2"/>
  <c r="AT145" i="2"/>
  <c r="AU145" i="2"/>
  <c r="AT146" i="2"/>
  <c r="AU146" i="2"/>
  <c r="AT147" i="2"/>
  <c r="AU147" i="2"/>
  <c r="AT148" i="2"/>
  <c r="AU148" i="2"/>
  <c r="AT149" i="2"/>
  <c r="AU149" i="2"/>
  <c r="AT150" i="2"/>
  <c r="AU150" i="2"/>
  <c r="AT151" i="2"/>
  <c r="AU151" i="2"/>
  <c r="AT152" i="2"/>
  <c r="AU152" i="2"/>
  <c r="AU132" i="2"/>
  <c r="AT132" i="2"/>
  <c r="AF133" i="2"/>
  <c r="AG133" i="2"/>
  <c r="AF134" i="2"/>
  <c r="AG134" i="2"/>
  <c r="AF135" i="2"/>
  <c r="AG135" i="2"/>
  <c r="AF136" i="2"/>
  <c r="AG136" i="2"/>
  <c r="AF137" i="2"/>
  <c r="AG137" i="2"/>
  <c r="AF138" i="2"/>
  <c r="AG138" i="2"/>
  <c r="AF139" i="2"/>
  <c r="AG139" i="2"/>
  <c r="AF140" i="2"/>
  <c r="AG140" i="2"/>
  <c r="AF141" i="2"/>
  <c r="AG141" i="2"/>
  <c r="AF142" i="2"/>
  <c r="AG142" i="2"/>
  <c r="AF143" i="2"/>
  <c r="AG143" i="2"/>
  <c r="AF144" i="2"/>
  <c r="AG144" i="2"/>
  <c r="AF145" i="2"/>
  <c r="AG145" i="2"/>
  <c r="AF146" i="2"/>
  <c r="AG146" i="2"/>
  <c r="AF147" i="2"/>
  <c r="AG147" i="2"/>
  <c r="AF148" i="2"/>
  <c r="AG148" i="2"/>
  <c r="AF149" i="2"/>
  <c r="AG149" i="2"/>
  <c r="AF150" i="2"/>
  <c r="AG150" i="2"/>
  <c r="AF151" i="2"/>
  <c r="AG151" i="2"/>
  <c r="AF152" i="2"/>
  <c r="AG152" i="2"/>
  <c r="AF153" i="2"/>
  <c r="AG153" i="2"/>
  <c r="AF154" i="2"/>
  <c r="AG154" i="2"/>
  <c r="AF155" i="2"/>
  <c r="AG155" i="2"/>
  <c r="AF156" i="2"/>
  <c r="AG156" i="2"/>
  <c r="AF157" i="2"/>
  <c r="AG157" i="2"/>
  <c r="AF158" i="2"/>
  <c r="AG158" i="2"/>
  <c r="AF159" i="2"/>
  <c r="AG159" i="2"/>
  <c r="AF160" i="2"/>
  <c r="AG160" i="2"/>
  <c r="AF161" i="2"/>
  <c r="AG161" i="2"/>
  <c r="AF162" i="2"/>
  <c r="AG162" i="2"/>
  <c r="AF163" i="2"/>
  <c r="AG163" i="2"/>
  <c r="AF164" i="2"/>
  <c r="AG164" i="2"/>
  <c r="AF165" i="2"/>
  <c r="AG165" i="2"/>
  <c r="AF166" i="2"/>
  <c r="AG166" i="2"/>
  <c r="AF167" i="2"/>
  <c r="AG167" i="2"/>
  <c r="AG132" i="2"/>
  <c r="AF132" i="2"/>
  <c r="R133" i="2"/>
  <c r="S133" i="2"/>
  <c r="R134" i="2"/>
  <c r="S134" i="2"/>
  <c r="R135" i="2"/>
  <c r="S135" i="2"/>
  <c r="R136" i="2"/>
  <c r="S136" i="2"/>
  <c r="R137" i="2"/>
  <c r="S137" i="2"/>
  <c r="R138" i="2"/>
  <c r="S138" i="2"/>
  <c r="R139" i="2"/>
  <c r="S139" i="2"/>
  <c r="R140" i="2"/>
  <c r="S140" i="2"/>
  <c r="R141" i="2"/>
  <c r="S141" i="2"/>
  <c r="R142" i="2"/>
  <c r="S142" i="2"/>
  <c r="R143" i="2"/>
  <c r="S143" i="2"/>
  <c r="R144" i="2"/>
  <c r="S144" i="2"/>
  <c r="R145" i="2"/>
  <c r="S145" i="2"/>
  <c r="R146" i="2"/>
  <c r="S146" i="2"/>
  <c r="R147" i="2"/>
  <c r="S147" i="2"/>
  <c r="R148" i="2"/>
  <c r="S148" i="2"/>
  <c r="R149" i="2"/>
  <c r="S149" i="2"/>
  <c r="R150" i="2"/>
  <c r="S150" i="2"/>
  <c r="R151" i="2"/>
  <c r="S151" i="2"/>
  <c r="R152" i="2"/>
  <c r="S152" i="2"/>
  <c r="R153" i="2"/>
  <c r="S153" i="2"/>
  <c r="R154" i="2"/>
  <c r="S154" i="2"/>
  <c r="R155" i="2"/>
  <c r="S155" i="2"/>
  <c r="R156" i="2"/>
  <c r="S156" i="2"/>
  <c r="R157" i="2"/>
  <c r="S157" i="2"/>
  <c r="R158" i="2"/>
  <c r="S158" i="2"/>
  <c r="R159" i="2"/>
  <c r="S159" i="2"/>
  <c r="R160" i="2"/>
  <c r="S160" i="2"/>
  <c r="R161" i="2"/>
  <c r="S161" i="2"/>
  <c r="R162" i="2"/>
  <c r="S162" i="2"/>
  <c r="R163" i="2"/>
  <c r="S163" i="2"/>
  <c r="R164" i="2"/>
  <c r="S164" i="2"/>
  <c r="R165" i="2"/>
  <c r="S165" i="2"/>
  <c r="R166" i="2"/>
  <c r="S166" i="2"/>
  <c r="R167" i="2"/>
  <c r="S167" i="2"/>
  <c r="R168" i="2"/>
  <c r="S168" i="2"/>
  <c r="R169" i="2"/>
  <c r="S169" i="2"/>
  <c r="R170" i="2"/>
  <c r="S170" i="2"/>
  <c r="R171" i="2"/>
  <c r="S171" i="2"/>
  <c r="R172" i="2"/>
  <c r="S172" i="2"/>
  <c r="R173" i="2"/>
  <c r="S173" i="2"/>
  <c r="R174" i="2"/>
  <c r="S174" i="2"/>
  <c r="R175" i="2"/>
  <c r="S175" i="2"/>
  <c r="R176" i="2"/>
  <c r="S176" i="2"/>
  <c r="R177" i="2"/>
  <c r="S177" i="2"/>
  <c r="R178" i="2"/>
  <c r="S178" i="2"/>
  <c r="R179" i="2"/>
  <c r="S179" i="2"/>
  <c r="R180" i="2"/>
  <c r="S180" i="2"/>
  <c r="R181" i="2"/>
  <c r="S181" i="2"/>
  <c r="R182" i="2"/>
  <c r="S182" i="2"/>
  <c r="R183" i="2"/>
  <c r="S183" i="2"/>
  <c r="R184" i="2"/>
  <c r="S184" i="2"/>
  <c r="R185" i="2"/>
  <c r="S185" i="2"/>
  <c r="R186" i="2"/>
  <c r="S186" i="2"/>
  <c r="R187" i="2"/>
  <c r="S187" i="2"/>
  <c r="R188" i="2"/>
  <c r="S188" i="2"/>
  <c r="R189" i="2"/>
  <c r="S189" i="2"/>
  <c r="R190" i="2"/>
  <c r="S190" i="2"/>
  <c r="R191" i="2"/>
  <c r="S191" i="2"/>
  <c r="R192" i="2"/>
  <c r="S192" i="2"/>
  <c r="R193" i="2"/>
  <c r="S193" i="2"/>
  <c r="R194" i="2"/>
  <c r="S194" i="2"/>
  <c r="S132" i="2"/>
  <c r="R132" i="2"/>
  <c r="D133" i="2"/>
  <c r="E133" i="2"/>
  <c r="D134" i="2"/>
  <c r="E134" i="2"/>
  <c r="D135" i="2"/>
  <c r="E135" i="2"/>
  <c r="D136" i="2"/>
  <c r="E136" i="2"/>
  <c r="D137" i="2"/>
  <c r="E137" i="2"/>
  <c r="D138" i="2"/>
  <c r="E138" i="2"/>
  <c r="D139" i="2"/>
  <c r="E139" i="2"/>
  <c r="D140" i="2"/>
  <c r="E140" i="2"/>
  <c r="D141" i="2"/>
  <c r="E141" i="2"/>
  <c r="D142" i="2"/>
  <c r="E142" i="2"/>
  <c r="D143" i="2"/>
  <c r="E143" i="2"/>
  <c r="D144" i="2"/>
  <c r="E144" i="2"/>
  <c r="D145" i="2"/>
  <c r="E145" i="2"/>
  <c r="D146" i="2"/>
  <c r="E146" i="2"/>
  <c r="D147" i="2"/>
  <c r="E147" i="2"/>
  <c r="D148" i="2"/>
  <c r="E148" i="2"/>
  <c r="D149" i="2"/>
  <c r="E149" i="2"/>
  <c r="D150" i="2"/>
  <c r="E150" i="2"/>
  <c r="D151" i="2"/>
  <c r="E151" i="2"/>
  <c r="D152" i="2"/>
  <c r="E152" i="2"/>
  <c r="D153" i="2"/>
  <c r="E153" i="2"/>
  <c r="D154" i="2"/>
  <c r="E154" i="2"/>
  <c r="D155" i="2"/>
  <c r="E155" i="2"/>
  <c r="D156" i="2"/>
  <c r="E156" i="2"/>
  <c r="D157" i="2"/>
  <c r="E157" i="2"/>
  <c r="D158" i="2"/>
  <c r="E158" i="2"/>
  <c r="D159" i="2"/>
  <c r="E159" i="2"/>
  <c r="D160" i="2"/>
  <c r="E160" i="2"/>
  <c r="D161" i="2"/>
  <c r="E161" i="2"/>
  <c r="D162" i="2"/>
  <c r="E162" i="2"/>
  <c r="D163" i="2"/>
  <c r="E163" i="2"/>
  <c r="D164" i="2"/>
  <c r="E164" i="2"/>
  <c r="D165" i="2"/>
  <c r="E165" i="2"/>
  <c r="D166" i="2"/>
  <c r="E166" i="2"/>
  <c r="D167" i="2"/>
  <c r="E167" i="2"/>
  <c r="D168" i="2"/>
  <c r="E168" i="2"/>
  <c r="D169" i="2"/>
  <c r="E169" i="2"/>
  <c r="D170" i="2"/>
  <c r="E170" i="2"/>
  <c r="D171" i="2"/>
  <c r="E171" i="2"/>
  <c r="D172" i="2"/>
  <c r="E172" i="2"/>
  <c r="D173" i="2"/>
  <c r="E173" i="2"/>
  <c r="D174" i="2"/>
  <c r="E174" i="2"/>
  <c r="D175" i="2"/>
  <c r="E175" i="2"/>
  <c r="D176" i="2"/>
  <c r="E176" i="2"/>
  <c r="D177" i="2"/>
  <c r="E177" i="2"/>
  <c r="D178" i="2"/>
  <c r="E178" i="2"/>
  <c r="D179" i="2"/>
  <c r="E179" i="2"/>
  <c r="D180" i="2"/>
  <c r="E180" i="2"/>
  <c r="D181" i="2"/>
  <c r="E181" i="2"/>
  <c r="D182" i="2"/>
  <c r="E182" i="2"/>
  <c r="D183" i="2"/>
  <c r="E183" i="2"/>
  <c r="D184" i="2"/>
  <c r="E184" i="2"/>
  <c r="D185" i="2"/>
  <c r="E185" i="2"/>
  <c r="D186" i="2"/>
  <c r="E186" i="2"/>
  <c r="D187" i="2"/>
  <c r="E187" i="2"/>
  <c r="D188" i="2"/>
  <c r="E188" i="2"/>
  <c r="D189" i="2"/>
  <c r="E189" i="2"/>
  <c r="D190" i="2"/>
  <c r="E190" i="2"/>
  <c r="D191" i="2"/>
  <c r="E191" i="2"/>
  <c r="D192" i="2"/>
  <c r="E192" i="2"/>
  <c r="D193" i="2"/>
  <c r="E193" i="2"/>
  <c r="D194" i="2"/>
  <c r="E194" i="2"/>
  <c r="D195" i="2"/>
  <c r="E195" i="2"/>
  <c r="D196" i="2"/>
  <c r="E196" i="2"/>
  <c r="D197" i="2"/>
  <c r="E197" i="2"/>
  <c r="D198" i="2"/>
  <c r="E198" i="2"/>
  <c r="D199" i="2"/>
  <c r="E199" i="2"/>
  <c r="D200" i="2"/>
  <c r="E200" i="2"/>
  <c r="D201" i="2"/>
  <c r="E201" i="2"/>
  <c r="D202" i="2"/>
  <c r="E202" i="2"/>
  <c r="D203" i="2"/>
  <c r="E203" i="2"/>
  <c r="D204" i="2"/>
  <c r="E204" i="2"/>
  <c r="D205" i="2"/>
  <c r="E205" i="2"/>
  <c r="D206" i="2"/>
  <c r="E206" i="2"/>
  <c r="D207" i="2"/>
  <c r="E207" i="2"/>
  <c r="D208" i="2"/>
  <c r="E208" i="2"/>
  <c r="D209" i="2"/>
  <c r="E209" i="2"/>
  <c r="D210" i="2"/>
  <c r="E210" i="2"/>
  <c r="D211" i="2"/>
  <c r="E211" i="2"/>
  <c r="D212" i="2"/>
  <c r="E212" i="2"/>
  <c r="D213" i="2"/>
  <c r="E213" i="2"/>
  <c r="D214" i="2"/>
  <c r="E214" i="2"/>
  <c r="D215" i="2"/>
  <c r="E215" i="2"/>
  <c r="D216" i="2"/>
  <c r="E216" i="2"/>
  <c r="D217" i="2"/>
  <c r="E217" i="2"/>
  <c r="D218" i="2"/>
  <c r="E218" i="2"/>
  <c r="D219" i="2"/>
  <c r="E219" i="2"/>
  <c r="D220" i="2"/>
  <c r="E220" i="2"/>
  <c r="D221" i="2"/>
  <c r="E221" i="2"/>
  <c r="D222" i="2"/>
  <c r="E222" i="2"/>
  <c r="D223" i="2"/>
  <c r="E223" i="2"/>
  <c r="D224" i="2"/>
  <c r="E224" i="2"/>
  <c r="D225" i="2"/>
  <c r="E225" i="2"/>
  <c r="D226" i="2"/>
  <c r="E226" i="2"/>
  <c r="D227" i="2"/>
  <c r="E227" i="2"/>
  <c r="D228" i="2"/>
  <c r="E228" i="2"/>
  <c r="D229" i="2"/>
  <c r="E229" i="2"/>
  <c r="D230" i="2"/>
  <c r="E230" i="2"/>
  <c r="D231" i="2"/>
  <c r="E231" i="2"/>
  <c r="D232" i="2"/>
  <c r="E232" i="2"/>
  <c r="D233" i="2"/>
  <c r="E233" i="2"/>
  <c r="D234" i="2"/>
  <c r="E234" i="2"/>
  <c r="D235" i="2"/>
  <c r="E235" i="2"/>
  <c r="D236" i="2"/>
  <c r="E236" i="2"/>
  <c r="D237" i="2"/>
  <c r="E237" i="2"/>
  <c r="D238" i="2"/>
  <c r="E238" i="2"/>
  <c r="D239" i="2"/>
  <c r="E239" i="2"/>
  <c r="D240" i="2"/>
  <c r="E240" i="2"/>
  <c r="D241" i="2"/>
  <c r="E241" i="2"/>
  <c r="D242" i="2"/>
  <c r="E242" i="2"/>
  <c r="D243" i="2"/>
  <c r="E243" i="2"/>
  <c r="D244" i="2"/>
  <c r="E244" i="2"/>
  <c r="D245" i="2"/>
  <c r="E245" i="2"/>
  <c r="D246" i="2"/>
  <c r="E246" i="2"/>
  <c r="D247" i="2"/>
  <c r="E247" i="2"/>
  <c r="D248" i="2"/>
  <c r="E248" i="2"/>
  <c r="D249" i="2"/>
  <c r="E249" i="2"/>
  <c r="D250" i="2"/>
  <c r="E250" i="2"/>
  <c r="D251" i="2"/>
  <c r="E251" i="2"/>
  <c r="D252" i="2"/>
  <c r="E252" i="2"/>
  <c r="D253" i="2"/>
  <c r="E253" i="2"/>
  <c r="D254" i="2"/>
  <c r="E254" i="2"/>
  <c r="D255" i="2"/>
  <c r="E255" i="2"/>
  <c r="D256" i="2"/>
  <c r="E256" i="2"/>
  <c r="D257" i="2"/>
  <c r="E257" i="2"/>
  <c r="D258" i="2"/>
  <c r="E258" i="2"/>
  <c r="D259" i="2"/>
  <c r="E259" i="2"/>
  <c r="D260" i="2"/>
  <c r="E260" i="2"/>
  <c r="D261" i="2"/>
  <c r="E261" i="2"/>
  <c r="D262" i="2"/>
  <c r="E262" i="2"/>
  <c r="D263" i="2"/>
  <c r="E263" i="2"/>
  <c r="D264" i="2"/>
  <c r="E264" i="2"/>
  <c r="E132" i="2"/>
  <c r="D132" i="2"/>
  <c r="T318" i="1" l="1"/>
  <c r="S318" i="1"/>
  <c r="T317" i="1"/>
  <c r="S317" i="1"/>
  <c r="T316" i="1"/>
  <c r="S316" i="1"/>
  <c r="T315" i="1"/>
  <c r="S315" i="1"/>
  <c r="T314" i="1"/>
  <c r="S314" i="1"/>
  <c r="T313" i="1"/>
  <c r="S313" i="1"/>
  <c r="T312" i="1"/>
  <c r="S312" i="1"/>
  <c r="T311" i="1"/>
  <c r="S311" i="1"/>
  <c r="T310" i="1"/>
  <c r="S310" i="1"/>
  <c r="T309" i="1"/>
  <c r="S309" i="1"/>
  <c r="T308" i="1"/>
  <c r="S308" i="1"/>
  <c r="T307" i="1"/>
  <c r="S307" i="1"/>
  <c r="T306" i="1"/>
  <c r="S306" i="1"/>
  <c r="T305" i="1"/>
  <c r="S305" i="1"/>
  <c r="T304" i="1"/>
  <c r="S304" i="1"/>
  <c r="T303" i="1"/>
  <c r="T302" i="1"/>
  <c r="S302" i="1"/>
  <c r="T301" i="1"/>
  <c r="S301" i="1"/>
  <c r="T300" i="1"/>
  <c r="S300" i="1"/>
  <c r="T299" i="1"/>
  <c r="S299" i="1"/>
  <c r="T298" i="1"/>
  <c r="S298" i="1"/>
  <c r="T297" i="1"/>
  <c r="S297" i="1"/>
  <c r="T296" i="1"/>
  <c r="S296" i="1"/>
  <c r="T295" i="1"/>
  <c r="S295" i="1"/>
  <c r="T294" i="1"/>
  <c r="S294" i="1"/>
  <c r="T293" i="1"/>
  <c r="S293" i="1"/>
  <c r="T292" i="1"/>
  <c r="S292" i="1"/>
  <c r="T291" i="1"/>
  <c r="S291" i="1"/>
  <c r="T290" i="1"/>
  <c r="S290" i="1"/>
  <c r="T289" i="1"/>
  <c r="S289" i="1"/>
  <c r="T288" i="1"/>
  <c r="S288" i="1"/>
  <c r="T287" i="1"/>
  <c r="S287" i="1"/>
  <c r="T286" i="1"/>
  <c r="S286" i="1"/>
  <c r="T284" i="1"/>
  <c r="S284" i="1"/>
  <c r="T283" i="1"/>
  <c r="S283" i="1"/>
  <c r="T282" i="1"/>
  <c r="S282" i="1"/>
  <c r="T281" i="1"/>
  <c r="S281" i="1"/>
  <c r="T280" i="1"/>
  <c r="S280" i="1"/>
  <c r="T279" i="1"/>
  <c r="S279" i="1"/>
  <c r="T278" i="1"/>
  <c r="S278" i="1"/>
  <c r="T277" i="1"/>
  <c r="S277" i="1"/>
  <c r="T276" i="1"/>
  <c r="S276" i="1"/>
  <c r="T275" i="1"/>
  <c r="S275" i="1"/>
  <c r="T274" i="1"/>
  <c r="S274" i="1"/>
  <c r="T273" i="1"/>
  <c r="S273" i="1"/>
  <c r="T272" i="1"/>
  <c r="S272" i="1"/>
  <c r="T271" i="1"/>
  <c r="S271" i="1"/>
  <c r="T270" i="1"/>
  <c r="S270" i="1"/>
  <c r="T269" i="1"/>
  <c r="S269" i="1"/>
  <c r="T268" i="1"/>
  <c r="S268" i="1"/>
  <c r="T267" i="1"/>
  <c r="S267" i="1"/>
  <c r="T266" i="1"/>
  <c r="S266" i="1"/>
  <c r="T265" i="1"/>
  <c r="S265" i="1"/>
  <c r="T264" i="1"/>
  <c r="S264" i="1"/>
  <c r="T263" i="1"/>
  <c r="S263" i="1"/>
  <c r="T262" i="1"/>
  <c r="S262" i="1"/>
  <c r="T261" i="1"/>
  <c r="S261" i="1"/>
  <c r="T260" i="1"/>
  <c r="S260" i="1"/>
  <c r="T259" i="1"/>
  <c r="S259" i="1"/>
  <c r="T258" i="1"/>
  <c r="S258" i="1"/>
  <c r="T256" i="1"/>
  <c r="S256" i="1"/>
  <c r="T253" i="1"/>
  <c r="S253" i="1"/>
  <c r="T252" i="1"/>
  <c r="S252" i="1"/>
  <c r="T250" i="1"/>
  <c r="S250" i="1"/>
  <c r="T249" i="1"/>
  <c r="S249" i="1"/>
  <c r="T248" i="1"/>
  <c r="S248" i="1"/>
  <c r="T247" i="1"/>
  <c r="S247" i="1"/>
  <c r="T246" i="1"/>
  <c r="S246" i="1"/>
  <c r="T245" i="1"/>
  <c r="S245" i="1"/>
  <c r="T244" i="1"/>
  <c r="S244" i="1"/>
  <c r="T243" i="1"/>
  <c r="S243" i="1"/>
  <c r="T242" i="1"/>
  <c r="S242" i="1"/>
  <c r="T241" i="1"/>
  <c r="S241" i="1"/>
  <c r="T240" i="1"/>
  <c r="S240" i="1"/>
  <c r="T239" i="1"/>
  <c r="S239" i="1"/>
  <c r="T238" i="1"/>
  <c r="S238" i="1"/>
  <c r="T237" i="1"/>
  <c r="S237" i="1"/>
  <c r="T236" i="1"/>
  <c r="S236" i="1"/>
  <c r="T235" i="1"/>
  <c r="S235" i="1"/>
  <c r="T234" i="1"/>
  <c r="S234" i="1"/>
  <c r="T233" i="1"/>
  <c r="S233" i="1"/>
  <c r="T232" i="1"/>
  <c r="S232" i="1"/>
  <c r="T231" i="1"/>
  <c r="S231" i="1"/>
  <c r="T230" i="1"/>
  <c r="S230" i="1"/>
  <c r="T229" i="1"/>
  <c r="S229" i="1"/>
  <c r="T228" i="1"/>
  <c r="S228" i="1"/>
  <c r="T227" i="1"/>
  <c r="S227" i="1"/>
  <c r="T226" i="1"/>
  <c r="S226" i="1"/>
  <c r="T225" i="1"/>
  <c r="S225" i="1"/>
  <c r="T224" i="1"/>
  <c r="S224" i="1"/>
  <c r="T223" i="1"/>
  <c r="S223" i="1"/>
  <c r="T222" i="1"/>
  <c r="S222" i="1"/>
  <c r="T221" i="1"/>
  <c r="S221" i="1"/>
  <c r="T220" i="1"/>
  <c r="S220" i="1"/>
  <c r="T219" i="1"/>
  <c r="S219" i="1"/>
  <c r="T218" i="1"/>
  <c r="S218" i="1"/>
  <c r="T217" i="1"/>
  <c r="S217" i="1"/>
  <c r="T216" i="1"/>
  <c r="S216" i="1"/>
  <c r="T215" i="1"/>
  <c r="S215" i="1"/>
  <c r="T214" i="1"/>
  <c r="S214" i="1"/>
  <c r="T213" i="1"/>
  <c r="S213" i="1"/>
  <c r="T212" i="1"/>
  <c r="S212" i="1"/>
  <c r="T211" i="1"/>
  <c r="S211" i="1"/>
  <c r="T210" i="1"/>
  <c r="S210" i="1"/>
  <c r="T209" i="1"/>
  <c r="S209" i="1"/>
  <c r="T208" i="1"/>
  <c r="S208" i="1"/>
  <c r="T207" i="1"/>
  <c r="S207" i="1"/>
  <c r="T206" i="1"/>
  <c r="S206" i="1"/>
  <c r="T205" i="1"/>
  <c r="S205" i="1"/>
  <c r="T204" i="1"/>
  <c r="S204" i="1"/>
  <c r="T203" i="1"/>
  <c r="S203" i="1"/>
  <c r="T202" i="1"/>
  <c r="S202" i="1"/>
  <c r="T201" i="1"/>
  <c r="S201" i="1"/>
  <c r="T200" i="1"/>
  <c r="S200" i="1"/>
  <c r="T199" i="1"/>
  <c r="S199" i="1"/>
  <c r="T198" i="1"/>
  <c r="S198" i="1"/>
  <c r="T197" i="1"/>
  <c r="S197" i="1"/>
  <c r="T196" i="1"/>
  <c r="S196" i="1"/>
  <c r="T195" i="1"/>
  <c r="S195" i="1"/>
  <c r="T194" i="1"/>
  <c r="S194" i="1"/>
  <c r="T193" i="1"/>
  <c r="S193" i="1"/>
  <c r="T192" i="1"/>
  <c r="S192" i="1"/>
  <c r="T191" i="1"/>
  <c r="S191" i="1"/>
  <c r="T190" i="1"/>
  <c r="S190" i="1"/>
  <c r="T189" i="1"/>
  <c r="S189" i="1"/>
  <c r="T188" i="1"/>
  <c r="S188" i="1"/>
  <c r="T187" i="1"/>
  <c r="S187" i="1"/>
  <c r="T186" i="1"/>
  <c r="S186" i="1"/>
  <c r="T185" i="1"/>
  <c r="S185" i="1"/>
  <c r="T184" i="1"/>
  <c r="S184" i="1"/>
  <c r="S180" i="1"/>
  <c r="T179" i="1"/>
  <c r="S179" i="1"/>
  <c r="T178" i="1"/>
  <c r="S178" i="1"/>
  <c r="T177" i="1"/>
  <c r="S177" i="1"/>
  <c r="T176" i="1"/>
  <c r="S176" i="1"/>
  <c r="T175" i="1"/>
  <c r="S175" i="1"/>
  <c r="T174" i="1"/>
  <c r="S174" i="1"/>
  <c r="T173" i="1"/>
  <c r="S173" i="1"/>
  <c r="T172" i="1"/>
  <c r="S172" i="1"/>
  <c r="T171" i="1"/>
  <c r="S171" i="1"/>
  <c r="T170" i="1"/>
  <c r="S170" i="1"/>
  <c r="T169" i="1"/>
  <c r="S169" i="1"/>
  <c r="T168" i="1"/>
  <c r="S168" i="1"/>
  <c r="T167" i="1"/>
  <c r="S167" i="1"/>
  <c r="T166" i="1"/>
  <c r="S166" i="1"/>
  <c r="T165" i="1"/>
  <c r="S165" i="1"/>
  <c r="T164" i="1"/>
  <c r="S164" i="1"/>
  <c r="T163" i="1"/>
  <c r="S163" i="1"/>
  <c r="T162" i="1"/>
  <c r="S162" i="1"/>
  <c r="T161" i="1"/>
  <c r="S161" i="1"/>
  <c r="T160" i="1"/>
  <c r="S160" i="1"/>
  <c r="T159" i="1"/>
  <c r="S159" i="1"/>
  <c r="T158" i="1"/>
  <c r="S158" i="1"/>
  <c r="T157" i="1"/>
  <c r="S157" i="1"/>
  <c r="T156" i="1"/>
  <c r="S156" i="1"/>
  <c r="T155" i="1"/>
  <c r="S155" i="1"/>
  <c r="T154" i="1"/>
  <c r="S154" i="1"/>
  <c r="T153" i="1"/>
  <c r="S153" i="1"/>
  <c r="T152" i="1"/>
  <c r="S152" i="1"/>
  <c r="T151" i="1"/>
  <c r="S151" i="1"/>
  <c r="T150" i="1"/>
  <c r="S150" i="1"/>
  <c r="T149" i="1"/>
  <c r="S149" i="1"/>
  <c r="T148" i="1"/>
  <c r="S148" i="1"/>
  <c r="T147" i="1"/>
  <c r="S147" i="1"/>
  <c r="T146" i="1"/>
  <c r="S146" i="1"/>
  <c r="T145" i="1"/>
  <c r="S145" i="1"/>
  <c r="T144" i="1"/>
  <c r="S144" i="1"/>
  <c r="T143" i="1"/>
  <c r="S143" i="1"/>
  <c r="T142" i="1"/>
  <c r="S142" i="1"/>
  <c r="T140" i="1"/>
  <c r="S140" i="1"/>
  <c r="T139" i="1"/>
  <c r="T138" i="1"/>
  <c r="S138" i="1"/>
  <c r="T137" i="1"/>
  <c r="S137" i="1"/>
  <c r="T136" i="1"/>
  <c r="S136" i="1"/>
  <c r="T135" i="1"/>
  <c r="S135" i="1"/>
  <c r="T134" i="1"/>
  <c r="S134" i="1"/>
  <c r="T133" i="1"/>
  <c r="S133" i="1"/>
  <c r="T132" i="1"/>
  <c r="S132" i="1"/>
  <c r="T131" i="1"/>
  <c r="T130" i="1"/>
  <c r="S130" i="1"/>
  <c r="T129" i="1"/>
  <c r="S129" i="1"/>
  <c r="T128" i="1"/>
  <c r="S128" i="1"/>
  <c r="T127" i="1"/>
  <c r="S127" i="1"/>
  <c r="T126" i="1"/>
  <c r="S126" i="1"/>
  <c r="T125" i="1"/>
  <c r="S125" i="1"/>
  <c r="T124" i="1"/>
  <c r="S124" i="1"/>
  <c r="T123" i="1"/>
  <c r="S123" i="1"/>
  <c r="T122" i="1"/>
  <c r="S122" i="1"/>
  <c r="T121" i="1"/>
  <c r="S121" i="1"/>
  <c r="T120" i="1"/>
  <c r="S120" i="1"/>
  <c r="T119" i="1"/>
  <c r="S119" i="1"/>
  <c r="T118" i="1"/>
  <c r="S118" i="1"/>
  <c r="T117" i="1"/>
  <c r="S117" i="1"/>
  <c r="T116" i="1"/>
  <c r="S116" i="1"/>
  <c r="T115" i="1"/>
  <c r="S115" i="1"/>
  <c r="T114" i="1"/>
  <c r="S114" i="1"/>
  <c r="T113" i="1"/>
  <c r="S113" i="1"/>
  <c r="T112" i="1"/>
  <c r="S112" i="1"/>
  <c r="T111" i="1"/>
  <c r="S111" i="1"/>
  <c r="T110" i="1"/>
  <c r="S110" i="1"/>
  <c r="T109" i="1"/>
  <c r="S109" i="1"/>
  <c r="T108" i="1"/>
  <c r="S108" i="1"/>
  <c r="T107" i="1"/>
  <c r="S107" i="1"/>
  <c r="T106" i="1"/>
  <c r="S106" i="1"/>
  <c r="T105" i="1"/>
  <c r="S105" i="1"/>
  <c r="T104" i="1"/>
  <c r="S104" i="1"/>
  <c r="T103" i="1"/>
  <c r="S103" i="1"/>
  <c r="T102" i="1"/>
  <c r="S102" i="1"/>
  <c r="T101" i="1"/>
  <c r="S101" i="1"/>
  <c r="T100" i="1"/>
  <c r="S100" i="1"/>
  <c r="T99" i="1"/>
  <c r="S99" i="1"/>
  <c r="T98" i="1"/>
  <c r="S98" i="1"/>
  <c r="T97" i="1"/>
  <c r="S97" i="1"/>
  <c r="T96" i="1"/>
  <c r="S96" i="1"/>
  <c r="T95" i="1"/>
  <c r="S95" i="1"/>
  <c r="T94" i="1"/>
  <c r="S94" i="1"/>
  <c r="T93" i="1"/>
  <c r="S93" i="1"/>
  <c r="T92" i="1"/>
  <c r="S92" i="1"/>
  <c r="T91" i="1"/>
  <c r="S91" i="1"/>
  <c r="T90" i="1"/>
  <c r="S90" i="1"/>
  <c r="T89" i="1"/>
  <c r="S89" i="1"/>
  <c r="T88" i="1"/>
  <c r="S88" i="1"/>
  <c r="T87" i="1"/>
  <c r="S87" i="1"/>
  <c r="T86" i="1"/>
  <c r="S86" i="1"/>
  <c r="T85" i="1"/>
  <c r="S85" i="1"/>
  <c r="T84" i="1"/>
  <c r="S84" i="1"/>
  <c r="T83" i="1"/>
  <c r="S83" i="1"/>
  <c r="T82" i="1"/>
  <c r="S82" i="1"/>
  <c r="T81" i="1"/>
  <c r="S81" i="1"/>
  <c r="T80" i="1"/>
  <c r="S80" i="1"/>
  <c r="T79" i="1"/>
  <c r="S79" i="1"/>
  <c r="T78" i="1"/>
  <c r="S78" i="1"/>
  <c r="T77" i="1"/>
  <c r="S77" i="1"/>
  <c r="T76" i="1"/>
  <c r="S76" i="1"/>
  <c r="T75" i="1"/>
  <c r="S75" i="1"/>
  <c r="T74" i="1"/>
  <c r="S74" i="1"/>
  <c r="T73" i="1"/>
  <c r="S73" i="1"/>
  <c r="T72" i="1"/>
  <c r="S72" i="1"/>
  <c r="T71" i="1"/>
  <c r="S71" i="1"/>
  <c r="T70" i="1"/>
  <c r="S70" i="1"/>
  <c r="T69" i="1"/>
  <c r="S69" i="1"/>
  <c r="T68" i="1"/>
  <c r="S68" i="1"/>
  <c r="T67" i="1"/>
  <c r="S67" i="1"/>
  <c r="T66" i="1"/>
  <c r="S66" i="1"/>
  <c r="T65" i="1"/>
  <c r="S65" i="1"/>
  <c r="T64" i="1"/>
  <c r="S64" i="1"/>
  <c r="T63" i="1"/>
  <c r="S63" i="1"/>
  <c r="T62" i="1"/>
  <c r="S62" i="1"/>
  <c r="T61" i="1"/>
  <c r="S61" i="1"/>
  <c r="T60" i="1"/>
  <c r="S60" i="1"/>
  <c r="T59" i="1"/>
  <c r="S59" i="1"/>
  <c r="T58" i="1"/>
  <c r="S58" i="1"/>
  <c r="T57" i="1"/>
  <c r="S57" i="1"/>
  <c r="T56" i="1"/>
  <c r="S56" i="1"/>
  <c r="T55" i="1"/>
  <c r="S55" i="1"/>
  <c r="T54" i="1"/>
  <c r="T53" i="1"/>
  <c r="S53" i="1"/>
  <c r="T52" i="1"/>
  <c r="S52" i="1"/>
  <c r="T51" i="1"/>
  <c r="S51" i="1"/>
  <c r="T50" i="1"/>
  <c r="S50" i="1"/>
  <c r="T49" i="1"/>
  <c r="S49" i="1"/>
  <c r="T48" i="1"/>
  <c r="S48" i="1"/>
  <c r="T47" i="1"/>
  <c r="S47" i="1"/>
  <c r="T46" i="1"/>
  <c r="S46" i="1"/>
  <c r="T45" i="1"/>
  <c r="S45" i="1"/>
  <c r="T44" i="1"/>
  <c r="S44" i="1"/>
  <c r="T43" i="1"/>
  <c r="S43" i="1"/>
  <c r="T42" i="1"/>
  <c r="S42" i="1"/>
  <c r="T41" i="1"/>
  <c r="S41" i="1"/>
  <c r="T40" i="1"/>
  <c r="S40" i="1"/>
  <c r="T39" i="1"/>
  <c r="S39" i="1"/>
  <c r="T38" i="1"/>
  <c r="S38" i="1"/>
  <c r="T37" i="1"/>
  <c r="S37" i="1"/>
  <c r="T36" i="1"/>
  <c r="S36" i="1"/>
  <c r="T35" i="1"/>
  <c r="S35" i="1"/>
  <c r="T34" i="1"/>
  <c r="S34" i="1"/>
  <c r="T33" i="1"/>
  <c r="S33" i="1"/>
  <c r="T32" i="1"/>
  <c r="S32" i="1"/>
  <c r="T31" i="1"/>
  <c r="S31" i="1"/>
  <c r="T30" i="1"/>
  <c r="S30" i="1"/>
  <c r="T29" i="1"/>
  <c r="S29" i="1"/>
  <c r="T28" i="1"/>
  <c r="S28" i="1"/>
  <c r="T27" i="1"/>
  <c r="S27" i="1"/>
  <c r="T26" i="1"/>
  <c r="S26" i="1"/>
  <c r="T25" i="1"/>
  <c r="S25" i="1"/>
  <c r="T24" i="1"/>
  <c r="S24" i="1"/>
  <c r="T23" i="1"/>
  <c r="S23" i="1"/>
  <c r="T22" i="1"/>
  <c r="S22" i="1"/>
  <c r="T21" i="1"/>
  <c r="S21" i="1"/>
  <c r="T20" i="1"/>
  <c r="S20" i="1"/>
  <c r="T19" i="1"/>
  <c r="S19" i="1"/>
  <c r="T18" i="1"/>
  <c r="S18" i="1"/>
  <c r="T17" i="1"/>
  <c r="S17" i="1"/>
  <c r="T16" i="1"/>
  <c r="S16" i="1"/>
  <c r="T15" i="1"/>
  <c r="S15" i="1"/>
  <c r="T14" i="1"/>
  <c r="S14" i="1"/>
  <c r="T13" i="1"/>
  <c r="S13" i="1"/>
  <c r="T12" i="1"/>
  <c r="S12" i="1"/>
  <c r="T11" i="1"/>
  <c r="S11" i="1"/>
  <c r="T10" i="1"/>
  <c r="S10" i="1"/>
  <c r="T9" i="1"/>
  <c r="S9" i="1"/>
  <c r="T8" i="1"/>
  <c r="S8" i="1"/>
  <c r="T7" i="1"/>
  <c r="S7" i="1"/>
  <c r="T6" i="1"/>
  <c r="S6" i="1"/>
  <c r="J20" i="2" l="1"/>
  <c r="I20" i="2"/>
  <c r="J19" i="2"/>
  <c r="I19" i="2"/>
  <c r="J18" i="2"/>
  <c r="I18" i="2"/>
  <c r="J17" i="2"/>
  <c r="I17" i="2"/>
  <c r="J16" i="2"/>
  <c r="I16" i="2"/>
  <c r="J15" i="2"/>
  <c r="I15" i="2"/>
  <c r="J14" i="2"/>
  <c r="I14" i="2"/>
  <c r="J13" i="2"/>
  <c r="I13" i="2"/>
  <c r="J12" i="2"/>
  <c r="I12" i="2"/>
  <c r="J11" i="2"/>
  <c r="I11" i="2"/>
  <c r="J10" i="2"/>
  <c r="I10" i="2"/>
  <c r="J9" i="2"/>
  <c r="I9" i="2"/>
  <c r="J8" i="2"/>
  <c r="I8" i="2"/>
  <c r="J7" i="2"/>
  <c r="I7" i="2"/>
  <c r="J6" i="2"/>
  <c r="I6" i="2"/>
  <c r="J5" i="2"/>
  <c r="I5" i="2"/>
  <c r="V19" i="2" l="1"/>
  <c r="V18" i="2"/>
  <c r="V17" i="2"/>
  <c r="V16" i="2"/>
  <c r="V15" i="2"/>
  <c r="J39" i="2"/>
  <c r="I39" i="2"/>
  <c r="J38" i="2"/>
  <c r="I38" i="2"/>
  <c r="J37" i="2"/>
  <c r="I37" i="2"/>
  <c r="J36" i="2"/>
  <c r="I36" i="2"/>
  <c r="J35" i="2"/>
  <c r="I35" i="2"/>
  <c r="J34" i="2"/>
  <c r="I34" i="2"/>
  <c r="J33" i="2"/>
  <c r="I33" i="2"/>
  <c r="J32" i="2"/>
  <c r="I32" i="2"/>
  <c r="J31" i="2"/>
  <c r="I31" i="2"/>
  <c r="J30" i="2"/>
  <c r="I30" i="2"/>
  <c r="J29" i="2"/>
  <c r="I29" i="2"/>
  <c r="J28" i="2"/>
  <c r="I28" i="2"/>
  <c r="J27" i="2"/>
  <c r="I27" i="2"/>
  <c r="J26" i="2"/>
  <c r="I26" i="2"/>
  <c r="J25" i="2"/>
  <c r="I25" i="2"/>
  <c r="J24" i="2"/>
  <c r="I24" i="2"/>
  <c r="J23" i="2"/>
  <c r="I23" i="2"/>
  <c r="J22" i="2"/>
  <c r="I22" i="2"/>
  <c r="J21" i="2"/>
  <c r="I21" i="2"/>
</calcChain>
</file>

<file path=xl/sharedStrings.xml><?xml version="1.0" encoding="utf-8"?>
<sst xmlns="http://schemas.openxmlformats.org/spreadsheetml/2006/main" count="2166" uniqueCount="886">
  <si>
    <t>Coral 35104</t>
  </si>
  <si>
    <t>Coral 47996</t>
  </si>
  <si>
    <t>Coral 64344</t>
  </si>
  <si>
    <t>Coral 15131</t>
  </si>
  <si>
    <t>Sample ID</t>
  </si>
  <si>
    <t>Sample Depth</t>
  </si>
  <si>
    <t>+/-</t>
  </si>
  <si>
    <t>Radiocarbon Age</t>
  </si>
  <si>
    <t xml:space="preserve">+/- </t>
  </si>
  <si>
    <t>T-113</t>
  </si>
  <si>
    <t>M-1</t>
  </si>
  <si>
    <t>P-14</t>
  </si>
  <si>
    <t>F-340</t>
  </si>
  <si>
    <t>T-117</t>
  </si>
  <si>
    <t>M-8</t>
  </si>
  <si>
    <t>P-22</t>
  </si>
  <si>
    <t>F-360</t>
  </si>
  <si>
    <t>T-121</t>
  </si>
  <si>
    <t>M-12</t>
  </si>
  <si>
    <t>P-26</t>
  </si>
  <si>
    <t>F-380</t>
  </si>
  <si>
    <t>T-125</t>
  </si>
  <si>
    <t>M-15</t>
  </si>
  <si>
    <t>P-30</t>
  </si>
  <si>
    <t>F-464</t>
  </si>
  <si>
    <t>T-129</t>
  </si>
  <si>
    <t>M-22</t>
  </si>
  <si>
    <t>P-34</t>
  </si>
  <si>
    <t>F-484</t>
  </si>
  <si>
    <t>T-133</t>
  </si>
  <si>
    <t>M-25</t>
  </si>
  <si>
    <t>P-38</t>
  </si>
  <si>
    <t>F-504</t>
  </si>
  <si>
    <t>T-137</t>
  </si>
  <si>
    <t>M-29</t>
  </si>
  <si>
    <t>P-43</t>
  </si>
  <si>
    <t>F-541</t>
  </si>
  <si>
    <t>T-145</t>
  </si>
  <si>
    <t>M-33</t>
  </si>
  <si>
    <t>P-47</t>
  </si>
  <si>
    <t>F-561</t>
  </si>
  <si>
    <t>T-149</t>
  </si>
  <si>
    <t>M-37</t>
  </si>
  <si>
    <t>P-51</t>
  </si>
  <si>
    <t>F-580</t>
  </si>
  <si>
    <t>T-153</t>
  </si>
  <si>
    <t>M-41</t>
  </si>
  <si>
    <t>P-55</t>
  </si>
  <si>
    <t>F-604</t>
  </si>
  <si>
    <t>T-157</t>
  </si>
  <si>
    <t>M-45</t>
  </si>
  <si>
    <t>P-59</t>
  </si>
  <si>
    <t>F-632</t>
  </si>
  <si>
    <t>T-161</t>
  </si>
  <si>
    <t>M-49</t>
  </si>
  <si>
    <t>P-63</t>
  </si>
  <si>
    <t>F-650</t>
  </si>
  <si>
    <t>T-165</t>
  </si>
  <si>
    <t>M-52</t>
  </si>
  <si>
    <t>P-67</t>
  </si>
  <si>
    <t>F-727</t>
  </si>
  <si>
    <t>T-169</t>
  </si>
  <si>
    <t>M-55</t>
  </si>
  <si>
    <t>P-71</t>
  </si>
  <si>
    <t>F-750</t>
  </si>
  <si>
    <t>T-173</t>
  </si>
  <si>
    <t>M-60</t>
  </si>
  <si>
    <t>P-76</t>
  </si>
  <si>
    <t>T-177</t>
  </si>
  <si>
    <t>M-65</t>
  </si>
  <si>
    <t>P-82</t>
  </si>
  <si>
    <t>T-181</t>
  </si>
  <si>
    <t>M-73</t>
  </si>
  <si>
    <t>P-87</t>
  </si>
  <si>
    <t>T-185</t>
  </si>
  <si>
    <t>M-77</t>
  </si>
  <si>
    <t>P-92</t>
  </si>
  <si>
    <t>T-189</t>
  </si>
  <si>
    <t>M-81</t>
  </si>
  <si>
    <t>P-101</t>
  </si>
  <si>
    <t>T-193</t>
  </si>
  <si>
    <t>M-85</t>
  </si>
  <si>
    <t>P-105</t>
  </si>
  <si>
    <t>T-197</t>
  </si>
  <si>
    <t>M-89</t>
  </si>
  <si>
    <t>P-109</t>
  </si>
  <si>
    <t>T-201</t>
  </si>
  <si>
    <t>M-93</t>
  </si>
  <si>
    <t>P-121</t>
  </si>
  <si>
    <t>T-205</t>
  </si>
  <si>
    <t>M-97</t>
  </si>
  <si>
    <t>P-125</t>
  </si>
  <si>
    <t>T-209</t>
  </si>
  <si>
    <t>M-101</t>
  </si>
  <si>
    <t>P-129</t>
  </si>
  <si>
    <t>T-213</t>
  </si>
  <si>
    <t>M-105</t>
  </si>
  <si>
    <t>P-135</t>
  </si>
  <si>
    <t>T-221</t>
  </si>
  <si>
    <t>M-109</t>
  </si>
  <si>
    <t>P-139</t>
  </si>
  <si>
    <t>T-225</t>
  </si>
  <si>
    <t>M-113</t>
  </si>
  <si>
    <t>P-143</t>
  </si>
  <si>
    <t>T-229</t>
  </si>
  <si>
    <t>M-117</t>
  </si>
  <si>
    <t>P-147</t>
  </si>
  <si>
    <t>T-233</t>
  </si>
  <si>
    <t>M-121</t>
  </si>
  <si>
    <t>P-151</t>
  </si>
  <si>
    <t>T-237</t>
  </si>
  <si>
    <t>M-124</t>
  </si>
  <si>
    <t>P-155</t>
  </si>
  <si>
    <t>T-241</t>
  </si>
  <si>
    <t>M-129</t>
  </si>
  <si>
    <t>P-159</t>
  </si>
  <si>
    <t>T-245</t>
  </si>
  <si>
    <t>M-134</t>
  </si>
  <si>
    <t>P-163</t>
  </si>
  <si>
    <t>T-249</t>
  </si>
  <si>
    <t>M-138</t>
  </si>
  <si>
    <t>P-167</t>
  </si>
  <si>
    <t>T-253</t>
  </si>
  <si>
    <t>M-144</t>
  </si>
  <si>
    <t>P-171</t>
  </si>
  <si>
    <t>T-257</t>
  </si>
  <si>
    <t>P-175</t>
  </si>
  <si>
    <t>T-261</t>
  </si>
  <si>
    <t>P-182</t>
  </si>
  <si>
    <t>T-265</t>
  </si>
  <si>
    <t>P-187</t>
  </si>
  <si>
    <t>T-269</t>
  </si>
  <si>
    <t>P-191</t>
  </si>
  <si>
    <t>T-273</t>
  </si>
  <si>
    <t>P-197</t>
  </si>
  <si>
    <t>T-277</t>
  </si>
  <si>
    <t>P-203</t>
  </si>
  <si>
    <t>T-281</t>
  </si>
  <si>
    <t>P-206</t>
  </si>
  <si>
    <t>T-285</t>
  </si>
  <si>
    <t>P-210</t>
  </si>
  <si>
    <t>T-289</t>
  </si>
  <si>
    <t>P-217</t>
  </si>
  <si>
    <t>T-293</t>
  </si>
  <si>
    <t>P-222</t>
  </si>
  <si>
    <t>T-297</t>
  </si>
  <si>
    <t>P-226</t>
  </si>
  <si>
    <t>T-301</t>
  </si>
  <si>
    <t>P-229</t>
  </si>
  <si>
    <t>T-305</t>
  </si>
  <si>
    <t>P-233</t>
  </si>
  <si>
    <t>T-309</t>
  </si>
  <si>
    <t>P-237</t>
  </si>
  <si>
    <t>T-313</t>
  </si>
  <si>
    <t>P-241</t>
  </si>
  <si>
    <t>T-317</t>
  </si>
  <si>
    <t>P-253</t>
  </si>
  <si>
    <t>T-321</t>
  </si>
  <si>
    <t>P-265</t>
  </si>
  <si>
    <t>T-325</t>
  </si>
  <si>
    <t>P-277</t>
  </si>
  <si>
    <t>T-329</t>
  </si>
  <si>
    <t>P-292</t>
  </si>
  <si>
    <t>T-333</t>
  </si>
  <si>
    <t>P-303</t>
  </si>
  <si>
    <t>T-337</t>
  </si>
  <si>
    <t>P-315</t>
  </si>
  <si>
    <t>T-341</t>
  </si>
  <si>
    <t>P-324</t>
  </si>
  <si>
    <t>T-345</t>
  </si>
  <si>
    <t>P-332</t>
  </si>
  <si>
    <t>T-349</t>
  </si>
  <si>
    <t>P-344</t>
  </si>
  <si>
    <t>T-353</t>
  </si>
  <si>
    <t>P-356</t>
  </si>
  <si>
    <t>T-357</t>
  </si>
  <si>
    <t>P-365</t>
  </si>
  <si>
    <t>T-361</t>
  </si>
  <si>
    <t>P-376</t>
  </si>
  <si>
    <t>T-365</t>
  </si>
  <si>
    <t>P-399</t>
  </si>
  <si>
    <t>T-369</t>
  </si>
  <si>
    <t>P-424</t>
  </si>
  <si>
    <t>230Th/238Uact</t>
  </si>
  <si>
    <t>2s</t>
  </si>
  <si>
    <t>234U/238Uact</t>
  </si>
  <si>
    <t>232Th/238Uact</t>
  </si>
  <si>
    <t>230Th/232Thact(i)</t>
  </si>
  <si>
    <t>AgeCorr</t>
  </si>
  <si>
    <t>234/238i</t>
  </si>
  <si>
    <t>AgeCorr 1950 BP</t>
  </si>
  <si>
    <t>1.552</t>
  </si>
  <si>
    <t>0.040</t>
  </si>
  <si>
    <t>1.608</t>
  </si>
  <si>
    <t>0.053</t>
  </si>
  <si>
    <t>1.607</t>
  </si>
  <si>
    <t>0.063</t>
  </si>
  <si>
    <t>F-400</t>
  </si>
  <si>
    <t>1.694</t>
  </si>
  <si>
    <t>0.061</t>
  </si>
  <si>
    <t>F-420</t>
  </si>
  <si>
    <t>1.646</t>
  </si>
  <si>
    <t>0.037</t>
  </si>
  <si>
    <t>1.692</t>
  </si>
  <si>
    <t>0.032</t>
  </si>
  <si>
    <t>1.806</t>
  </si>
  <si>
    <t>0.051</t>
  </si>
  <si>
    <t>1.811</t>
  </si>
  <si>
    <t>0.055</t>
  </si>
  <si>
    <t>F-519</t>
  </si>
  <si>
    <t>1.941</t>
  </si>
  <si>
    <t>0.074</t>
  </si>
  <si>
    <t>1.934</t>
  </si>
  <si>
    <t>0.058</t>
  </si>
  <si>
    <t>2.027</t>
  </si>
  <si>
    <t>0.052</t>
  </si>
  <si>
    <t>2.134</t>
  </si>
  <si>
    <t>0.083</t>
  </si>
  <si>
    <t>2.126</t>
  </si>
  <si>
    <t>0.093</t>
  </si>
  <si>
    <t>F-620</t>
  </si>
  <si>
    <t>2.312</t>
  </si>
  <si>
    <t>2.511</t>
  </si>
  <si>
    <t>0.043</t>
  </si>
  <si>
    <t>2.476</t>
  </si>
  <si>
    <t>0.050</t>
  </si>
  <si>
    <t>F-676</t>
  </si>
  <si>
    <t>2.711</t>
  </si>
  <si>
    <t>0.045</t>
  </si>
  <si>
    <t>2.790</t>
  </si>
  <si>
    <t>0.035</t>
  </si>
  <si>
    <t>2.779</t>
  </si>
  <si>
    <t>M-004</t>
  </si>
  <si>
    <t>0.0792</t>
  </si>
  <si>
    <t>0.0074</t>
  </si>
  <si>
    <t>M-015</t>
  </si>
  <si>
    <t>0.1801</t>
  </si>
  <si>
    <t>0.0081</t>
  </si>
  <si>
    <t>M-022</t>
  </si>
  <si>
    <t>0.2736</t>
  </si>
  <si>
    <t>0.0075</t>
  </si>
  <si>
    <t>M-029</t>
  </si>
  <si>
    <t>0.3400</t>
  </si>
  <si>
    <t>0.0178</t>
  </si>
  <si>
    <t>M-041</t>
  </si>
  <si>
    <t>0.4530</t>
  </si>
  <si>
    <t>0.0097</t>
  </si>
  <si>
    <t>M-049</t>
  </si>
  <si>
    <t>0.4881</t>
  </si>
  <si>
    <t>0.0187</t>
  </si>
  <si>
    <t>M-055</t>
  </si>
  <si>
    <t>0.5282</t>
  </si>
  <si>
    <t>0.0156</t>
  </si>
  <si>
    <t>M-065</t>
  </si>
  <si>
    <t>0.6643</t>
  </si>
  <si>
    <t>0.0139</t>
  </si>
  <si>
    <t>M-073</t>
  </si>
  <si>
    <t>0.690</t>
  </si>
  <si>
    <t>0.024</t>
  </si>
  <si>
    <t>M-081</t>
  </si>
  <si>
    <t>0.7502</t>
  </si>
  <si>
    <t>0.0115</t>
  </si>
  <si>
    <t>M-093</t>
  </si>
  <si>
    <t>0.7693</t>
  </si>
  <si>
    <t>0.0121</t>
  </si>
  <si>
    <t>0.7998</t>
  </si>
  <si>
    <t>0.0131</t>
  </si>
  <si>
    <t>0.829</t>
  </si>
  <si>
    <t>0.031</t>
  </si>
  <si>
    <t>0.876</t>
  </si>
  <si>
    <t>0.027</t>
  </si>
  <si>
    <t>M-147</t>
  </si>
  <si>
    <t>0.9665</t>
  </si>
  <si>
    <t>0.0174</t>
  </si>
  <si>
    <t>M-158</t>
  </si>
  <si>
    <t>0.9772</t>
  </si>
  <si>
    <t>0.0145</t>
  </si>
  <si>
    <t>P-014</t>
  </si>
  <si>
    <t>0.1157</t>
  </si>
  <si>
    <t>0.0192</t>
  </si>
  <si>
    <t>P-030</t>
  </si>
  <si>
    <t>0.178</t>
  </si>
  <si>
    <t>0.022</t>
  </si>
  <si>
    <t>P-055</t>
  </si>
  <si>
    <t>0.319</t>
  </si>
  <si>
    <t>P-063</t>
  </si>
  <si>
    <t>0.3304</t>
  </si>
  <si>
    <t>0.0154</t>
  </si>
  <si>
    <t>P-076</t>
  </si>
  <si>
    <t>0.373</t>
  </si>
  <si>
    <t>0.021</t>
  </si>
  <si>
    <t>P-082</t>
  </si>
  <si>
    <t>0.3887</t>
  </si>
  <si>
    <t>0.0118</t>
  </si>
  <si>
    <t>0.474</t>
  </si>
  <si>
    <t>0.025</t>
  </si>
  <si>
    <t>P-128</t>
  </si>
  <si>
    <t>0.5661</t>
  </si>
  <si>
    <t>0.0160</t>
  </si>
  <si>
    <t>0.604</t>
  </si>
  <si>
    <t>0.666</t>
  </si>
  <si>
    <t>0.719</t>
  </si>
  <si>
    <t>0.030</t>
  </si>
  <si>
    <t>P-173</t>
  </si>
  <si>
    <t>0.7367</t>
  </si>
  <si>
    <t>0.0127</t>
  </si>
  <si>
    <t>0.7802</t>
  </si>
  <si>
    <t>0.8099</t>
  </si>
  <si>
    <t>0.0149</t>
  </si>
  <si>
    <t>0.8647</t>
  </si>
  <si>
    <t>0.0157</t>
  </si>
  <si>
    <t>0.8662</t>
  </si>
  <si>
    <t>0.0152</t>
  </si>
  <si>
    <t>0.953</t>
  </si>
  <si>
    <t>0.028</t>
  </si>
  <si>
    <t>1.034</t>
  </si>
  <si>
    <t>1.1487</t>
  </si>
  <si>
    <t>0.0164</t>
  </si>
  <si>
    <t>1.267</t>
  </si>
  <si>
    <t>0.044</t>
  </si>
  <si>
    <t>1.291</t>
  </si>
  <si>
    <t>0.041</t>
  </si>
  <si>
    <t>1.5143</t>
  </si>
  <si>
    <t>0.0186</t>
  </si>
  <si>
    <t>2.044</t>
  </si>
  <si>
    <t>0.038</t>
  </si>
  <si>
    <t>2.059</t>
  </si>
  <si>
    <t>0.033</t>
  </si>
  <si>
    <t>2.014</t>
  </si>
  <si>
    <t>2.098</t>
  </si>
  <si>
    <t>2.104</t>
  </si>
  <si>
    <t>0.054</t>
  </si>
  <si>
    <t>2.116</t>
  </si>
  <si>
    <t>2.174</t>
  </si>
  <si>
    <t>0.026</t>
  </si>
  <si>
    <t>2.211</t>
  </si>
  <si>
    <t>2.228</t>
  </si>
  <si>
    <t>2.225</t>
  </si>
  <si>
    <t>0.036</t>
  </si>
  <si>
    <t>2.299</t>
  </si>
  <si>
    <t>2.285</t>
  </si>
  <si>
    <t>2.303</t>
  </si>
  <si>
    <t>2.372</t>
  </si>
  <si>
    <t>0.048</t>
  </si>
  <si>
    <t>2.350</t>
  </si>
  <si>
    <t>0.034</t>
  </si>
  <si>
    <t>T-381</t>
  </si>
  <si>
    <t>2.384</t>
  </si>
  <si>
    <t>T-393</t>
  </si>
  <si>
    <t>2.360</t>
  </si>
  <si>
    <t>0.042</t>
  </si>
  <si>
    <t>T-401</t>
  </si>
  <si>
    <t>2.369</t>
  </si>
  <si>
    <t>T-421</t>
  </si>
  <si>
    <t>2.442</t>
  </si>
  <si>
    <t>T-433</t>
  </si>
  <si>
    <t>2.443</t>
  </si>
  <si>
    <t>T-441</t>
  </si>
  <si>
    <t>2.467</t>
  </si>
  <si>
    <t>T-445</t>
  </si>
  <si>
    <t>2.503</t>
  </si>
  <si>
    <t>T-461</t>
  </si>
  <si>
    <t>2.558</t>
  </si>
  <si>
    <t>T-473</t>
  </si>
  <si>
    <t>2.570</t>
  </si>
  <si>
    <t>0.078</t>
  </si>
  <si>
    <t>T-481</t>
  </si>
  <si>
    <t>2.629</t>
  </si>
  <si>
    <t>0.029</t>
  </si>
  <si>
    <t>T-489</t>
  </si>
  <si>
    <t>2.660</t>
  </si>
  <si>
    <t>T-513</t>
  </si>
  <si>
    <t>2.787</t>
  </si>
  <si>
    <t>T-521</t>
  </si>
  <si>
    <t>2.815</t>
  </si>
  <si>
    <t>T-533</t>
  </si>
  <si>
    <t>2.858</t>
  </si>
  <si>
    <t>T-541</t>
  </si>
  <si>
    <t>2.824</t>
  </si>
  <si>
    <t>T-576</t>
  </si>
  <si>
    <t>2.982</t>
  </si>
  <si>
    <t>Uncertainty</t>
  </si>
  <si>
    <t>T-373</t>
  </si>
  <si>
    <t>T-377</t>
  </si>
  <si>
    <t>T-385</t>
  </si>
  <si>
    <t>T-389</t>
  </si>
  <si>
    <t>T-397</t>
  </si>
  <si>
    <t>T-405</t>
  </si>
  <si>
    <t>T-409</t>
  </si>
  <si>
    <t>T-413</t>
  </si>
  <si>
    <t>T-417</t>
  </si>
  <si>
    <t>T-425</t>
  </si>
  <si>
    <t>T-429</t>
  </si>
  <si>
    <t>T-437</t>
  </si>
  <si>
    <t>T-449</t>
  </si>
  <si>
    <t>T-453</t>
  </si>
  <si>
    <t>T-457</t>
  </si>
  <si>
    <t>T-465</t>
  </si>
  <si>
    <t>T-469</t>
  </si>
  <si>
    <t>T-477</t>
  </si>
  <si>
    <t>T-485</t>
  </si>
  <si>
    <t>T-493</t>
  </si>
  <si>
    <t>T-497</t>
  </si>
  <si>
    <t>T-501</t>
  </si>
  <si>
    <t>T-505</t>
  </si>
  <si>
    <t>T-509</t>
  </si>
  <si>
    <t>T-517</t>
  </si>
  <si>
    <t>T-525</t>
  </si>
  <si>
    <t>T-529</t>
  </si>
  <si>
    <t>T-537</t>
  </si>
  <si>
    <t>T-549</t>
  </si>
  <si>
    <t>T-560</t>
  </si>
  <si>
    <t>Komugabe-Dixson et al., 2016 Data</t>
  </si>
  <si>
    <t>∆R (Marine20)</t>
  </si>
  <si>
    <t>Location</t>
  </si>
  <si>
    <t>Cal Age (yr BP)</t>
  </si>
  <si>
    <t>Cape Howe</t>
  </si>
  <si>
    <t>765 ± 35</t>
  </si>
  <si>
    <t>325 ± 12</t>
  </si>
  <si>
    <t>38</t>
  </si>
  <si>
    <t>795 ± 35</t>
  </si>
  <si>
    <t>333 ± 18</t>
  </si>
  <si>
    <t>39</t>
  </si>
  <si>
    <t>685 ± 35</t>
  </si>
  <si>
    <t>365 ± 18</t>
  </si>
  <si>
    <t>37</t>
  </si>
  <si>
    <t>730 ± 35</t>
  </si>
  <si>
    <t>389 ± 18</t>
  </si>
  <si>
    <t>760 ± 40</t>
  </si>
  <si>
    <t>485 ± 18</t>
  </si>
  <si>
    <t>50</t>
  </si>
  <si>
    <t>770 ± 40</t>
  </si>
  <si>
    <t>445 ± 18</t>
  </si>
  <si>
    <t>47</t>
  </si>
  <si>
    <t>820 ± 35</t>
  </si>
  <si>
    <t>458 ± 23</t>
  </si>
  <si>
    <t>49</t>
  </si>
  <si>
    <t>800 ± 40</t>
  </si>
  <si>
    <t>468 ± 23</t>
  </si>
  <si>
    <t>53</t>
  </si>
  <si>
    <t>745 ± 50</t>
  </si>
  <si>
    <t>475 ± 23</t>
  </si>
  <si>
    <t>62</t>
  </si>
  <si>
    <t>760 ± 45</t>
  </si>
  <si>
    <t>493 ± 23</t>
  </si>
  <si>
    <t>58</t>
  </si>
  <si>
    <t>750 ± 50</t>
  </si>
  <si>
    <t>496 ± 23</t>
  </si>
  <si>
    <t>885 ± 40</t>
  </si>
  <si>
    <t>498 ± 23</t>
  </si>
  <si>
    <t>55</t>
  </si>
  <si>
    <t>785 ± 50</t>
  </si>
  <si>
    <t>503 ± 23</t>
  </si>
  <si>
    <t>63</t>
  </si>
  <si>
    <t>770 ± 45</t>
  </si>
  <si>
    <t>554 ± 19</t>
  </si>
  <si>
    <t>745 ± 35</t>
  </si>
  <si>
    <t>516 ± 27</t>
  </si>
  <si>
    <t>785 ± 45</t>
  </si>
  <si>
    <t>499 ± 19</t>
  </si>
  <si>
    <t>835 ± 35</t>
  </si>
  <si>
    <t>532 ± 33</t>
  </si>
  <si>
    <t>510 ± 40</t>
  </si>
  <si>
    <t>192 ± 9</t>
  </si>
  <si>
    <t>580 ± 40</t>
  </si>
  <si>
    <t>345 ± 9</t>
  </si>
  <si>
    <t>875 ± 30</t>
  </si>
  <si>
    <t>427 ± 8</t>
  </si>
  <si>
    <t>980 ± 40</t>
  </si>
  <si>
    <t>520 ± 12</t>
  </si>
  <si>
    <t>1195 ± 35</t>
  </si>
  <si>
    <t>730 ± 9</t>
  </si>
  <si>
    <t>1520 ± 35</t>
  </si>
  <si>
    <t>937 ± 16</t>
  </si>
  <si>
    <t>1600 ± 30</t>
  </si>
  <si>
    <t>1255 ± 13</t>
  </si>
  <si>
    <t>1945 ± 20</t>
  </si>
  <si>
    <t>1509 ± 22</t>
  </si>
  <si>
    <t>2315 ± 30</t>
  </si>
  <si>
    <t>1982 ± 23</t>
  </si>
  <si>
    <t>2380 ± 30</t>
  </si>
  <si>
    <t>2005 ± 15</t>
  </si>
  <si>
    <t>2615 ± 30</t>
  </si>
  <si>
    <t>2429 ± 21</t>
  </si>
  <si>
    <t>2690 ± 30</t>
  </si>
  <si>
    <t>2558 ± 16</t>
  </si>
  <si>
    <t>2850 ± 30</t>
  </si>
  <si>
    <t>2700 ± 24</t>
  </si>
  <si>
    <t>St Helens Hill</t>
  </si>
  <si>
    <t>3193 ± 20</t>
  </si>
  <si>
    <t>2948 ± 17</t>
  </si>
  <si>
    <t>3200 ± 35</t>
  </si>
  <si>
    <t>2997 ± 22</t>
  </si>
  <si>
    <t>3170 ± 40</t>
  </si>
  <si>
    <t>3046 ± 14</t>
  </si>
  <si>
    <t>3340 ± 35</t>
  </si>
  <si>
    <t>3318 ± 31</t>
  </si>
  <si>
    <t>3295 ± 35</t>
  </si>
  <si>
    <t>3331 ± 19</t>
  </si>
  <si>
    <t>3190 ± 30</t>
  </si>
  <si>
    <t>3309 ± 25</t>
  </si>
  <si>
    <t>3465 ± 35</t>
  </si>
  <si>
    <t>3387 ± 32</t>
  </si>
  <si>
    <t>3455 ± 35</t>
  </si>
  <si>
    <t>3424 ± 32</t>
  </si>
  <si>
    <t>3400 ± 45</t>
  </si>
  <si>
    <t>3461 ± 32</t>
  </si>
  <si>
    <t>3465 ± 40</t>
  </si>
  <si>
    <t>3498 ± 26</t>
  </si>
  <si>
    <t>3510 ± 35</t>
  </si>
  <si>
    <t>3567 ± 33</t>
  </si>
  <si>
    <t>3655 ± 35</t>
  </si>
  <si>
    <t>3613 ± 33</t>
  </si>
  <si>
    <t>3580 ± 35</t>
  </si>
  <si>
    <t>3682 ± 33</t>
  </si>
  <si>
    <t>3610 ± 35</t>
  </si>
  <si>
    <t>3716 ± 21</t>
  </si>
  <si>
    <t>3795 ± 35</t>
  </si>
  <si>
    <t>3842 ± 33</t>
  </si>
  <si>
    <t>3890 ± 35</t>
  </si>
  <si>
    <t>3936 ± 25</t>
  </si>
  <si>
    <t>4000 ± 40</t>
  </si>
  <si>
    <t>4064 ± 36</t>
  </si>
  <si>
    <t>4325 ± 50</t>
  </si>
  <si>
    <t>4448 ± 26</t>
  </si>
  <si>
    <t>Bass Strait</t>
  </si>
  <si>
    <t>530 ± 35</t>
  </si>
  <si>
    <t>-4 ± 11</t>
  </si>
  <si>
    <t>565 ± 30</t>
  </si>
  <si>
    <t>4 ± 11</t>
  </si>
  <si>
    <t>435 ± 25</t>
  </si>
  <si>
    <t>10 ± 11</t>
  </si>
  <si>
    <t>465 ± 30</t>
  </si>
  <si>
    <t>20 ± 11</t>
  </si>
  <si>
    <t>455 ± 20</t>
  </si>
  <si>
    <t>26 ± 11</t>
  </si>
  <si>
    <t>445 ± 45</t>
  </si>
  <si>
    <t>40 ± 5</t>
  </si>
  <si>
    <t>525 ± 20</t>
  </si>
  <si>
    <t>44 ± 9</t>
  </si>
  <si>
    <t>485 ± 20</t>
  </si>
  <si>
    <t>45 ± 9</t>
  </si>
  <si>
    <t>505 ± 20</t>
  </si>
  <si>
    <t>74 ± 9</t>
  </si>
  <si>
    <t>535 ± 20</t>
  </si>
  <si>
    <t>85 ± 9</t>
  </si>
  <si>
    <t>585 ± 30</t>
  </si>
  <si>
    <t>123 ± 9</t>
  </si>
  <si>
    <t>575 ± 30</t>
  </si>
  <si>
    <t>134 ± 9</t>
  </si>
  <si>
    <t>595 ± 30</t>
  </si>
  <si>
    <t>137 ± 9</t>
  </si>
  <si>
    <t>585 ± 25</t>
  </si>
  <si>
    <t>143 ± 9</t>
  </si>
  <si>
    <t>558 ± 30</t>
  </si>
  <si>
    <t>163 ± 9</t>
  </si>
  <si>
    <t>523 ± 25</t>
  </si>
  <si>
    <t>183 ± 9</t>
  </si>
  <si>
    <t>198 ± 8</t>
  </si>
  <si>
    <t>565 ± 25</t>
  </si>
  <si>
    <t>233 ± 12</t>
  </si>
  <si>
    <t>700 ± 25</t>
  </si>
  <si>
    <t>438 ± 10</t>
  </si>
  <si>
    <t>1080 ± 35</t>
  </si>
  <si>
    <t>670 ± 15</t>
  </si>
  <si>
    <t>1095 ± 35</t>
  </si>
  <si>
    <t>678 ± 15</t>
  </si>
  <si>
    <t>1100 ± 35</t>
  </si>
  <si>
    <t>685 ± 15</t>
  </si>
  <si>
    <t>1375 ± 40</t>
  </si>
  <si>
    <t>897 ± 15</t>
  </si>
  <si>
    <t>1505 ± 35</t>
  </si>
  <si>
    <t>1035 ± 15</t>
  </si>
  <si>
    <t>1500 ± 45</t>
  </si>
  <si>
    <t>1050 ± 15</t>
  </si>
  <si>
    <t>1525 ± 50</t>
  </si>
  <si>
    <t>1057 ± 15</t>
  </si>
  <si>
    <t>1620 ± 35</t>
  </si>
  <si>
    <t>1159 ± 18</t>
  </si>
  <si>
    <t>1705 ± 35</t>
  </si>
  <si>
    <t>1250 ± 18</t>
  </si>
  <si>
    <t>1985 ± 35</t>
  </si>
  <si>
    <t>1585 ± 18</t>
  </si>
  <si>
    <t>1995 ± 35</t>
  </si>
  <si>
    <t>1599 ± 10</t>
  </si>
  <si>
    <t>2040 ± 40</t>
  </si>
  <si>
    <t>1649 ± 18</t>
  </si>
  <si>
    <t>2010 ± 35</t>
  </si>
  <si>
    <t>1693 ± 18</t>
  </si>
  <si>
    <t>2070 ± 40</t>
  </si>
  <si>
    <t>1737 ± 18</t>
  </si>
  <si>
    <t>2105 ± 35</t>
  </si>
  <si>
    <t>1781 ± 18</t>
  </si>
  <si>
    <t>2130 ± 35</t>
  </si>
  <si>
    <t>1826 ± 15</t>
  </si>
  <si>
    <t>2140 ± 25</t>
  </si>
  <si>
    <t>1844 ± 10</t>
  </si>
  <si>
    <t>2270 ± 30</t>
  </si>
  <si>
    <t>1979 ± 10</t>
  </si>
  <si>
    <t>2215 ± 35</t>
  </si>
  <si>
    <t>2245 ± 45</t>
  </si>
  <si>
    <t>2033 ± 15</t>
  </si>
  <si>
    <t>2078 ± 10</t>
  </si>
  <si>
    <t>2230 ± 25</t>
  </si>
  <si>
    <t>2108 ± 10</t>
  </si>
  <si>
    <t>2370 ± 30</t>
  </si>
  <si>
    <t>2257 ± 10</t>
  </si>
  <si>
    <t>2410 ± 30</t>
  </si>
  <si>
    <t>2329 ± 10</t>
  </si>
  <si>
    <t>2735 ± 35</t>
  </si>
  <si>
    <t>2752 ± 20</t>
  </si>
  <si>
    <t>2032 ± 33</t>
  </si>
  <si>
    <t>1868 ± 33</t>
  </si>
  <si>
    <t>1425 ± 27</t>
  </si>
  <si>
    <t>1380 ± 30</t>
  </si>
  <si>
    <t>901 ± 10</t>
  </si>
  <si>
    <t>845 ± 30</t>
  </si>
  <si>
    <t>489 ± 26</t>
  </si>
  <si>
    <t>North Sister</t>
  </si>
  <si>
    <t>532 ± 40</t>
  </si>
  <si>
    <t>94 ± 6</t>
  </si>
  <si>
    <t>573 ± 62</t>
  </si>
  <si>
    <t>117 ± 7</t>
  </si>
  <si>
    <t>540 ± 44</t>
  </si>
  <si>
    <t>124 ± 7</t>
  </si>
  <si>
    <t>600 ± 51</t>
  </si>
  <si>
    <t>134 ± 5</t>
  </si>
  <si>
    <t>563 ± 63</t>
  </si>
  <si>
    <t>145 ± 5</t>
  </si>
  <si>
    <t>625 ± 71</t>
  </si>
  <si>
    <t>168 ± 8</t>
  </si>
  <si>
    <t>654 ± 59</t>
  </si>
  <si>
    <t>187 ± 8</t>
  </si>
  <si>
    <t>656 ± 58</t>
  </si>
  <si>
    <t>196 ± 8</t>
  </si>
  <si>
    <t>593 ± 51</t>
  </si>
  <si>
    <t>221 ± 6</t>
  </si>
  <si>
    <t>615 ± 58</t>
  </si>
  <si>
    <t>225 ± 7</t>
  </si>
  <si>
    <t>704 ± 70</t>
  </si>
  <si>
    <t>228 ± 9</t>
  </si>
  <si>
    <t>724 ± 64</t>
  </si>
  <si>
    <t>232 ± 9</t>
  </si>
  <si>
    <t>719 ± 61</t>
  </si>
  <si>
    <t>259 ± 9</t>
  </si>
  <si>
    <t>686 ± 62</t>
  </si>
  <si>
    <t>264 ± 11</t>
  </si>
  <si>
    <t>629 ± 45</t>
  </si>
  <si>
    <t>267 ± 11</t>
  </si>
  <si>
    <t>695 ± 64</t>
  </si>
  <si>
    <t>276 ± 6</t>
  </si>
  <si>
    <t>658 ± 51</t>
  </si>
  <si>
    <t>274 ± 10</t>
  </si>
  <si>
    <t>618 ± 41</t>
  </si>
  <si>
    <t>268 ± 8</t>
  </si>
  <si>
    <t>738 ± 47</t>
  </si>
  <si>
    <t>308 ± 5</t>
  </si>
  <si>
    <t>749 ± 49</t>
  </si>
  <si>
    <t>353 ± 12</t>
  </si>
  <si>
    <t>Moreno et al 2014</t>
  </si>
  <si>
    <t>Onset</t>
  </si>
  <si>
    <t>End</t>
  </si>
  <si>
    <t>Length</t>
  </si>
  <si>
    <t>CC2</t>
  </si>
  <si>
    <t>CC3</t>
  </si>
  <si>
    <t>CC4</t>
  </si>
  <si>
    <t>CC5</t>
  </si>
  <si>
    <t>Moreno et al 2018</t>
  </si>
  <si>
    <t>∆R Modeled Paleo-SAM (Positive)</t>
  </si>
  <si>
    <t>Positive</t>
  </si>
  <si>
    <t>Negative</t>
  </si>
  <si>
    <t>T-001</t>
  </si>
  <si>
    <t>0.576</t>
  </si>
  <si>
    <t>0.199</t>
  </si>
  <si>
    <t>T-007</t>
  </si>
  <si>
    <t>0.614</t>
  </si>
  <si>
    <t>0.121</t>
  </si>
  <si>
    <t>T-013</t>
  </si>
  <si>
    <t>0.634</t>
  </si>
  <si>
    <t>T-033</t>
  </si>
  <si>
    <t>0.751</t>
  </si>
  <si>
    <t>T-041</t>
  </si>
  <si>
    <t>0.787</t>
  </si>
  <si>
    <t>T-053</t>
  </si>
  <si>
    <t>0.793</t>
  </si>
  <si>
    <t>T-061</t>
  </si>
  <si>
    <t>0.838</t>
  </si>
  <si>
    <t>0.056</t>
  </si>
  <si>
    <t>T-073</t>
  </si>
  <si>
    <t>1.188</t>
  </si>
  <si>
    <t>0.116</t>
  </si>
  <si>
    <t>T-081</t>
  </si>
  <si>
    <t>1.51</t>
  </si>
  <si>
    <t>0.25</t>
  </si>
  <si>
    <t>T-085</t>
  </si>
  <si>
    <t>1.77</t>
  </si>
  <si>
    <t>T-089</t>
  </si>
  <si>
    <t>1.785</t>
  </si>
  <si>
    <t>0.108</t>
  </si>
  <si>
    <t>T-093</t>
  </si>
  <si>
    <t>1.736</t>
  </si>
  <si>
    <t>0.171</t>
  </si>
  <si>
    <t>T-101</t>
  </si>
  <si>
    <t>1.990</t>
  </si>
  <si>
    <t>0.077</t>
  </si>
  <si>
    <t>T-105</t>
  </si>
  <si>
    <t>2.020</t>
  </si>
  <si>
    <t>0.073</t>
  </si>
  <si>
    <t>F-001</t>
  </si>
  <si>
    <t>0.638</t>
  </si>
  <si>
    <t>0.064</t>
  </si>
  <si>
    <t>F-020</t>
  </si>
  <si>
    <t>0.901</t>
  </si>
  <si>
    <t>F-040</t>
  </si>
  <si>
    <t>0.877</t>
  </si>
  <si>
    <t>0.071</t>
  </si>
  <si>
    <t>F-060</t>
  </si>
  <si>
    <t>1.249</t>
  </si>
  <si>
    <t>F-080</t>
  </si>
  <si>
    <t>1.262</t>
  </si>
  <si>
    <t>F-100</t>
  </si>
  <si>
    <t>1.255</t>
  </si>
  <si>
    <t>F-120</t>
  </si>
  <si>
    <t>1.250</t>
  </si>
  <si>
    <t>F-160</t>
  </si>
  <si>
    <t>1.232</t>
  </si>
  <si>
    <t>F-180</t>
  </si>
  <si>
    <t>1.246</t>
  </si>
  <si>
    <t>F-200</t>
  </si>
  <si>
    <t>1.270</t>
  </si>
  <si>
    <t>F-220</t>
  </si>
  <si>
    <t>1.319</t>
  </si>
  <si>
    <t>F-240</t>
  </si>
  <si>
    <t>1.261</t>
  </si>
  <si>
    <t>F-260</t>
  </si>
  <si>
    <t>1.264</t>
  </si>
  <si>
    <t>F-280</t>
  </si>
  <si>
    <t>F-300</t>
  </si>
  <si>
    <t>1.471</t>
  </si>
  <si>
    <t>F-320</t>
  </si>
  <si>
    <t>1.503</t>
  </si>
  <si>
    <t>Coral Sample</t>
  </si>
  <si>
    <t>Distance From Coral Edge (mm)</t>
  </si>
  <si>
    <t>±</t>
  </si>
  <si>
    <t>OxCal Calibrated Calendar Age From</t>
  </si>
  <si>
    <t>OxCal Calibrated Calendar Age To</t>
  </si>
  <si>
    <t>OxCal Median Age Cal. Years B.P.</t>
  </si>
  <si>
    <t>OxCal Mean Age Cal. Years B.P.</t>
  </si>
  <si>
    <t>BACON Calibrated Calendar Age From</t>
  </si>
  <si>
    <t>BACON Calibrated Calendar Age To</t>
  </si>
  <si>
    <t>BACON Median Age Cal. Years B.P.</t>
  </si>
  <si>
    <t>BACON Mean Age Cal. Years B.P.</t>
  </si>
  <si>
    <r>
      <t>Δ</t>
    </r>
    <r>
      <rPr>
        <b/>
        <sz val="12"/>
        <color rgb="FF000000"/>
        <rFont val="Times New Roman"/>
        <family val="1"/>
      </rPr>
      <t>R</t>
    </r>
    <r>
      <rPr>
        <b/>
        <sz val="12"/>
        <color rgb="FF222222"/>
        <rFont val="Times New Roman"/>
        <family val="1"/>
      </rPr>
      <t xml:space="preserve"> Calibration Applied</t>
    </r>
  </si>
  <si>
    <t>OxCal Radial Growth Rate (um/yr)</t>
  </si>
  <si>
    <t>BACON Radial Growth Rate (um/yr)</t>
  </si>
  <si>
    <t>Calibration Curve</t>
  </si>
  <si>
    <t>NIWA35104</t>
  </si>
  <si>
    <t>T-1</t>
  </si>
  <si>
    <t xml:space="preserve">39 ± 31 </t>
  </si>
  <si>
    <t>Marine13</t>
  </si>
  <si>
    <t>T-5</t>
  </si>
  <si>
    <t>T-9</t>
  </si>
  <si>
    <t>T-13</t>
  </si>
  <si>
    <t>T-17</t>
  </si>
  <si>
    <t>T-21</t>
  </si>
  <si>
    <t>T-25</t>
  </si>
  <si>
    <t>T-29</t>
  </si>
  <si>
    <t>T-33</t>
  </si>
  <si>
    <t>T-37</t>
  </si>
  <si>
    <t>T-41</t>
  </si>
  <si>
    <t>T-45</t>
  </si>
  <si>
    <t>T-49</t>
  </si>
  <si>
    <t>T-53</t>
  </si>
  <si>
    <t>T-57</t>
  </si>
  <si>
    <t>T-61</t>
  </si>
  <si>
    <t>T-65</t>
  </si>
  <si>
    <t>T-69</t>
  </si>
  <si>
    <t>T-73</t>
  </si>
  <si>
    <t>T-77</t>
  </si>
  <si>
    <t>T-81</t>
  </si>
  <si>
    <t>T-85</t>
  </si>
  <si>
    <t>T-89</t>
  </si>
  <si>
    <t>T-93</t>
  </si>
  <si>
    <t>T-97</t>
  </si>
  <si>
    <t>T-109</t>
  </si>
  <si>
    <t>N/A</t>
  </si>
  <si>
    <t>NIWA 47996</t>
  </si>
  <si>
    <t xml:space="preserve">69 ± 14 </t>
  </si>
  <si>
    <t>Out of Range</t>
  </si>
  <si>
    <t>M-152</t>
  </si>
  <si>
    <t>M-155</t>
  </si>
  <si>
    <t>M-159</t>
  </si>
  <si>
    <t>M-167</t>
  </si>
  <si>
    <t>M-175*</t>
  </si>
  <si>
    <t>M-176*</t>
  </si>
  <si>
    <t>M-183*</t>
  </si>
  <si>
    <t>M-184*</t>
  </si>
  <si>
    <t>NIWA 64344</t>
  </si>
  <si>
    <t>P-2</t>
  </si>
  <si>
    <t>P-6</t>
  </si>
  <si>
    <t>P-10</t>
  </si>
  <si>
    <t>P-18</t>
  </si>
  <si>
    <t>P-97</t>
  </si>
  <si>
    <t>NIWA 17108</t>
  </si>
  <si>
    <t>B-1</t>
  </si>
  <si>
    <t xml:space="preserve">59 ± 35 </t>
  </si>
  <si>
    <t>B-2</t>
  </si>
  <si>
    <t>B-3</t>
  </si>
  <si>
    <t>NIWA17107</t>
  </si>
  <si>
    <t>A-1</t>
  </si>
  <si>
    <t>&gt;MODERN</t>
  </si>
  <si>
    <t>None</t>
  </si>
  <si>
    <t>A-2</t>
  </si>
  <si>
    <t>A-3</t>
  </si>
  <si>
    <t>NIWA 80784</t>
  </si>
  <si>
    <t>I-1</t>
  </si>
  <si>
    <t>Kalish 1993</t>
  </si>
  <si>
    <t>I-20</t>
  </si>
  <si>
    <t>I-40</t>
  </si>
  <si>
    <t>I-60</t>
  </si>
  <si>
    <t>I-80</t>
  </si>
  <si>
    <t>I-100</t>
  </si>
  <si>
    <t>I-120</t>
  </si>
  <si>
    <t>I-140</t>
  </si>
  <si>
    <t>104 ± 14</t>
  </si>
  <si>
    <t>I-160</t>
  </si>
  <si>
    <t>I-180</t>
  </si>
  <si>
    <t>I-200</t>
  </si>
  <si>
    <t>I-220</t>
  </si>
  <si>
    <t>I-240</t>
  </si>
  <si>
    <t>I-260</t>
  </si>
  <si>
    <t>I-300</t>
  </si>
  <si>
    <t>I-320</t>
  </si>
  <si>
    <t>I-340</t>
  </si>
  <si>
    <t>I-360</t>
  </si>
  <si>
    <t>I-380</t>
  </si>
  <si>
    <t>I-400</t>
  </si>
  <si>
    <t>I-420</t>
  </si>
  <si>
    <t>I-440</t>
  </si>
  <si>
    <t>I-460</t>
  </si>
  <si>
    <t>I-480</t>
  </si>
  <si>
    <t>I-500</t>
  </si>
  <si>
    <t>I-560</t>
  </si>
  <si>
    <t>I-600</t>
  </si>
  <si>
    <t>I-640</t>
  </si>
  <si>
    <t>NIWA 15131</t>
  </si>
  <si>
    <t>F-1</t>
  </si>
  <si>
    <t>F-20</t>
  </si>
  <si>
    <t>F-40</t>
  </si>
  <si>
    <t>F-60</t>
  </si>
  <si>
    <t>F-80</t>
  </si>
  <si>
    <t>F-440</t>
  </si>
  <si>
    <t>F-702</t>
  </si>
  <si>
    <t xml:space="preserve">Time </t>
  </si>
  <si>
    <t>(cal BP)</t>
  </si>
  <si>
    <r>
      <t></t>
    </r>
    <r>
      <rPr>
        <vertAlign val="superscript"/>
        <sz val="12"/>
        <color rgb="FF000000"/>
        <rFont val="Symbol"/>
        <charset val="2"/>
      </rPr>
      <t></t>
    </r>
    <r>
      <rPr>
        <sz val="12"/>
        <color rgb="FF000000"/>
        <rFont val="Times New Roman"/>
        <family val="1"/>
      </rPr>
      <t>C</t>
    </r>
    <r>
      <rPr>
        <sz val="12"/>
        <color rgb="FF000000"/>
        <rFont val="Symbol"/>
        <charset val="2"/>
      </rPr>
      <t></t>
    </r>
  </si>
  <si>
    <r>
      <t>2</t>
    </r>
    <r>
      <rPr>
        <sz val="12"/>
        <color rgb="FF000000"/>
        <rFont val="Cambria Math"/>
        <family val="1"/>
      </rPr>
      <t>𝛔</t>
    </r>
  </si>
  <si>
    <r>
      <t></t>
    </r>
    <r>
      <rPr>
        <vertAlign val="superscript"/>
        <sz val="12"/>
        <color rgb="FF000000"/>
        <rFont val="Symbol"/>
        <charset val="2"/>
      </rPr>
      <t></t>
    </r>
    <r>
      <rPr>
        <sz val="12"/>
        <color rgb="FF000000"/>
        <rFont val="Symbol"/>
        <charset val="2"/>
      </rPr>
      <t></t>
    </r>
  </si>
  <si>
    <r>
      <t>2</t>
    </r>
    <r>
      <rPr>
        <sz val="12"/>
        <color rgb="FF000000"/>
        <rFont val="Cambria Math"/>
        <family val="1"/>
      </rPr>
      <t>𝛔</t>
    </r>
    <r>
      <rPr>
        <sz val="12"/>
        <color rgb="FF000000"/>
        <rFont val="Times New Roman"/>
        <family val="1"/>
      </rPr>
      <t xml:space="preserve"> </t>
    </r>
  </si>
  <si>
    <r>
      <rPr>
        <sz val="12"/>
        <color theme="1"/>
        <rFont val="Calibri (Body)"/>
      </rPr>
      <t>Coral 64344</t>
    </r>
    <r>
      <rPr>
        <sz val="12"/>
        <color theme="1"/>
        <rFont val="Symbol"/>
        <charset val="2"/>
      </rPr>
      <t xml:space="preserve"> </t>
    </r>
    <r>
      <rPr>
        <vertAlign val="superscript"/>
        <sz val="12"/>
        <color theme="1"/>
        <rFont val="Times New Roman"/>
        <family val="1"/>
      </rPr>
      <t>13</t>
    </r>
    <r>
      <rPr>
        <sz val="12"/>
        <color theme="1"/>
        <rFont val="Times New Roman"/>
        <family val="1"/>
      </rPr>
      <t xml:space="preserve">C and </t>
    </r>
    <r>
      <rPr>
        <sz val="12"/>
        <color theme="1"/>
        <rFont val="Symbol"/>
        <charset val="2"/>
      </rPr>
      <t></t>
    </r>
    <r>
      <rPr>
        <vertAlign val="superscript"/>
        <sz val="12"/>
        <color theme="1"/>
        <rFont val="Times New Roman"/>
        <family val="1"/>
      </rPr>
      <t>15</t>
    </r>
    <r>
      <rPr>
        <sz val="12"/>
        <color theme="1"/>
        <rFont val="Times New Roman"/>
        <family val="1"/>
      </rPr>
      <t>N records</t>
    </r>
  </si>
  <si>
    <r>
      <rPr>
        <sz val="12"/>
        <color theme="1"/>
        <rFont val="Calibri (Body)"/>
      </rPr>
      <t>Coral 47996</t>
    </r>
    <r>
      <rPr>
        <sz val="12"/>
        <color theme="1"/>
        <rFont val="Symbol"/>
        <charset val="2"/>
      </rPr>
      <t xml:space="preserve"> </t>
    </r>
    <r>
      <rPr>
        <vertAlign val="superscript"/>
        <sz val="12"/>
        <color theme="1"/>
        <rFont val="Times New Roman"/>
        <family val="1"/>
      </rPr>
      <t>13</t>
    </r>
    <r>
      <rPr>
        <sz val="12"/>
        <color theme="1"/>
        <rFont val="Times New Roman"/>
        <family val="1"/>
      </rPr>
      <t xml:space="preserve">C and </t>
    </r>
    <r>
      <rPr>
        <sz val="12"/>
        <color theme="1"/>
        <rFont val="Symbol"/>
        <charset val="2"/>
      </rPr>
      <t></t>
    </r>
    <r>
      <rPr>
        <vertAlign val="superscript"/>
        <sz val="12"/>
        <color theme="1"/>
        <rFont val="Times New Roman"/>
        <family val="1"/>
      </rPr>
      <t>15</t>
    </r>
    <r>
      <rPr>
        <sz val="12"/>
        <color theme="1"/>
        <rFont val="Times New Roman"/>
        <family val="1"/>
      </rPr>
      <t>N records</t>
    </r>
  </si>
  <si>
    <r>
      <rPr>
        <sz val="12"/>
        <color theme="1"/>
        <rFont val="Calibri (Body)"/>
      </rPr>
      <t>Coral 15131</t>
    </r>
    <r>
      <rPr>
        <sz val="12"/>
        <color theme="1"/>
        <rFont val="Symbol"/>
        <charset val="2"/>
      </rPr>
      <t xml:space="preserve"> </t>
    </r>
    <r>
      <rPr>
        <vertAlign val="superscript"/>
        <sz val="12"/>
        <color theme="1"/>
        <rFont val="Times New Roman"/>
        <family val="1"/>
      </rPr>
      <t>13</t>
    </r>
    <r>
      <rPr>
        <sz val="12"/>
        <color theme="1"/>
        <rFont val="Times New Roman"/>
        <family val="1"/>
      </rPr>
      <t xml:space="preserve">C and </t>
    </r>
    <r>
      <rPr>
        <sz val="12"/>
        <color theme="1"/>
        <rFont val="Symbol"/>
        <charset val="2"/>
      </rPr>
      <t></t>
    </r>
    <r>
      <rPr>
        <vertAlign val="superscript"/>
        <sz val="12"/>
        <color theme="1"/>
        <rFont val="Times New Roman"/>
        <family val="1"/>
      </rPr>
      <t>15</t>
    </r>
    <r>
      <rPr>
        <sz val="12"/>
        <color theme="1"/>
        <rFont val="Times New Roman"/>
        <family val="1"/>
      </rPr>
      <t>N records</t>
    </r>
  </si>
  <si>
    <r>
      <rPr>
        <sz val="12"/>
        <color theme="1"/>
        <rFont val="Calibri (Body)"/>
      </rPr>
      <t>Coral 35104</t>
    </r>
    <r>
      <rPr>
        <sz val="12"/>
        <color theme="1"/>
        <rFont val="Symbol"/>
        <charset val="2"/>
      </rPr>
      <t xml:space="preserve"> </t>
    </r>
    <r>
      <rPr>
        <vertAlign val="superscript"/>
        <sz val="12"/>
        <color theme="1"/>
        <rFont val="Times New Roman"/>
        <family val="1"/>
      </rPr>
      <t>13</t>
    </r>
    <r>
      <rPr>
        <sz val="12"/>
        <color theme="1"/>
        <rFont val="Times New Roman"/>
        <family val="1"/>
      </rPr>
      <t xml:space="preserve">C and </t>
    </r>
    <r>
      <rPr>
        <sz val="12"/>
        <color theme="1"/>
        <rFont val="Symbol"/>
        <charset val="2"/>
      </rPr>
      <t></t>
    </r>
    <r>
      <rPr>
        <vertAlign val="superscript"/>
        <sz val="12"/>
        <color theme="1"/>
        <rFont val="Times New Roman"/>
        <family val="1"/>
      </rPr>
      <t>15</t>
    </r>
    <r>
      <rPr>
        <sz val="12"/>
        <color theme="1"/>
        <rFont val="Times New Roman"/>
        <family val="1"/>
      </rPr>
      <t>N records</t>
    </r>
  </si>
  <si>
    <r>
      <t>F</t>
    </r>
    <r>
      <rPr>
        <b/>
        <vertAlign val="superscript"/>
        <sz val="12"/>
        <color theme="1"/>
        <rFont val="Times New Roman"/>
        <family val="1"/>
      </rPr>
      <t>14</t>
    </r>
    <r>
      <rPr>
        <b/>
        <sz val="12"/>
        <color theme="1"/>
        <rFont val="Times New Roman"/>
        <family val="1"/>
      </rPr>
      <t>C</t>
    </r>
  </si>
  <si>
    <r>
      <rPr>
        <b/>
        <vertAlign val="superscript"/>
        <sz val="12"/>
        <color theme="1"/>
        <rFont val="Times New Roman"/>
        <family val="1"/>
      </rPr>
      <t>14</t>
    </r>
    <r>
      <rPr>
        <b/>
        <sz val="12"/>
        <color theme="1"/>
        <rFont val="Times New Roman"/>
        <family val="1"/>
      </rPr>
      <t xml:space="preserve">C Date Uncalibrated </t>
    </r>
  </si>
  <si>
    <t>Cascade Plataeu</t>
  </si>
  <si>
    <t>Cal Age BP</t>
  </si>
  <si>
    <t>Appendix Information Table 1</t>
  </si>
  <si>
    <t>Appendix Table 3</t>
  </si>
  <si>
    <t>Appendix Table 4</t>
  </si>
  <si>
    <r>
      <t>∆</t>
    </r>
    <r>
      <rPr>
        <vertAlign val="superscript"/>
        <sz val="12"/>
        <color theme="1"/>
        <rFont val="Times New Roman"/>
        <family val="1"/>
      </rPr>
      <t>14</t>
    </r>
    <r>
      <rPr>
        <sz val="12"/>
        <color theme="1"/>
        <rFont val="Times New Roman"/>
        <family val="1"/>
      </rPr>
      <t>C</t>
    </r>
  </si>
  <si>
    <r>
      <t>14</t>
    </r>
    <r>
      <rPr>
        <sz val="12"/>
        <color theme="1"/>
        <rFont val="Times New Roman"/>
        <family val="1"/>
      </rPr>
      <t>C Age (yr BP)</t>
    </r>
  </si>
  <si>
    <t>Appendix Table 10</t>
  </si>
  <si>
    <t>Appendix Table 11</t>
  </si>
  <si>
    <t>Appendix Table 12</t>
  </si>
  <si>
    <t>Appendix Table 5</t>
  </si>
  <si>
    <t>Appendix Table 6</t>
  </si>
  <si>
    <t>Appendix Table 2: U/Th Ages presented are corrected for initial Th following the stratigraphical constriant method presented by Hellstrom 2006. All ages are in Cal BP where BP is defined as 1950AD. All uncertainties are 2sigma</t>
  </si>
  <si>
    <t>Appendix Table 8: Onset and End of Ciprese Cycles in Patagonia. All ages are in cal BP</t>
  </si>
  <si>
    <t>Appendix Table 9: Onset and End of ∆R-Modeled SAM from New Zealand black corals. All ages are in cal BP</t>
  </si>
  <si>
    <t>Appendix Tables 3-7: All ∆R and ∆14C data for corals 35104, 64344, 47996, 15131 and Komugabe-Dixson et al 2016 in the study. All ages are in Cal BP where BP is defined as 1950AD. All uncertainties are 2sigma</t>
  </si>
  <si>
    <t>Appendix Table 7</t>
  </si>
  <si>
    <t>Appendix Table 13</t>
  </si>
  <si>
    <t>COPRA Age</t>
  </si>
  <si>
    <t>+/- 2.5%</t>
  </si>
  <si>
    <t>+/-97.5%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</si>
</sst>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0"/>
    <numFmt numFmtId="165" formatCode="0.000000"/>
    <numFmt numFmtId="166" formatCode="0.00000E+00"/>
    <numFmt numFmtId="167" formatCode="0.0E+00"/>
    <numFmt numFmtId="168" formatCode="0.00000"/>
    <numFmt numFmtId="169" formatCode="0.0"/>
    <numFmt numFmtId="170" formatCode="0.000"/>
  </numFmts>
  <fonts count="19" x14ac:knownFonts="1">
    <font>
      <sz val="12"/>
      <color theme="1"/>
      <name val="Calibri"/>
      <family val="2"/>
      <scheme val="minor"/>
    </font>
    <font>
      <b/>
      <sz val="12"/>
      <name val="Times New Roman"/>
      <family val="1"/>
    </font>
    <font>
      <sz val="12"/>
      <color theme="1"/>
      <name val="Times New Roman"/>
      <family val="1"/>
    </font>
    <font>
      <sz val="12"/>
      <name val="Times New Roman"/>
      <family val="1"/>
    </font>
    <font>
      <sz val="9"/>
      <name val="Geneva"/>
      <family val="2"/>
    </font>
    <font>
      <sz val="12"/>
      <color theme="1"/>
      <name val="Calibri (Body)"/>
    </font>
    <font>
      <b/>
      <sz val="12"/>
      <color theme="1"/>
      <name val="Times New Roman"/>
      <family val="1"/>
    </font>
    <font>
      <b/>
      <vertAlign val="superscript"/>
      <sz val="12"/>
      <color theme="1"/>
      <name val="Times New Roman"/>
      <family val="1"/>
    </font>
    <font>
      <b/>
      <sz val="12"/>
      <color rgb="FF222222"/>
      <name val="Times New Roman"/>
      <family val="1"/>
    </font>
    <font>
      <b/>
      <sz val="12"/>
      <color rgb="FF000000"/>
      <name val="Times New Roman"/>
      <family val="1"/>
    </font>
    <font>
      <sz val="12"/>
      <color rgb="FF000000"/>
      <name val="Times New Roman"/>
      <family val="1"/>
    </font>
    <font>
      <sz val="22"/>
      <color theme="1"/>
      <name val="Times New Roman"/>
      <family val="1"/>
    </font>
    <font>
      <sz val="12"/>
      <color rgb="FF000000"/>
      <name val="Symbol"/>
      <charset val="2"/>
    </font>
    <font>
      <vertAlign val="superscript"/>
      <sz val="12"/>
      <color theme="1"/>
      <name val="Times New Roman"/>
      <family val="1"/>
    </font>
    <font>
      <vertAlign val="superscript"/>
      <sz val="12"/>
      <color rgb="FF000000"/>
      <name val="Symbol"/>
      <charset val="2"/>
    </font>
    <font>
      <sz val="12"/>
      <color rgb="FF000000"/>
      <name val="Cambria Math"/>
      <family val="1"/>
    </font>
    <font>
      <sz val="12"/>
      <color theme="1"/>
      <name val="Symbol"/>
      <charset val="2"/>
    </font>
    <font>
      <sz val="8"/>
      <name val="Calibri"/>
      <family val="2"/>
      <scheme val="minor"/>
    </font>
    <font>
      <sz val="12"/>
      <color rgb="FF0070C0"/>
      <name val="Times New Roman"/>
      <family val="1"/>
    </font>
  </fonts>
  <fills count="7">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rgb="FFFFFFFF"/>
        <bgColor indexed="64"/>
      </patternFill>
    </fill>
    <fill>
      <patternFill patternType="solid">
        <fgColor theme="1"/>
        <bgColor indexed="64"/>
      </patternFill>
    </fill>
  </fills>
  <borders count="29">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s>
  <cellStyleXfs count="2">
    <xf numFmtId="0" fontId="0" fillId="0" borderId="0"/>
    <xf numFmtId="0" fontId="4" fillId="0" borderId="0"/>
  </cellStyleXfs>
  <cellXfs count="207">
    <xf numFmtId="0" fontId="0" fillId="0" borderId="0" xfId="0"/>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2" fontId="2" fillId="2" borderId="1" xfId="0" applyNumberFormat="1" applyFont="1" applyFill="1" applyBorder="1" applyAlignment="1">
      <alignment horizontal="center" vertical="center"/>
    </xf>
    <xf numFmtId="0" fontId="2" fillId="0" borderId="0" xfId="0" applyFont="1" applyAlignment="1">
      <alignment horizontal="center" vertical="center"/>
    </xf>
    <xf numFmtId="2" fontId="2" fillId="2" borderId="0" xfId="0" applyNumberFormat="1"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1"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23" xfId="0" applyFont="1" applyFill="1" applyBorder="1" applyAlignment="1">
      <alignment horizontal="center" vertical="center"/>
    </xf>
    <xf numFmtId="2" fontId="2" fillId="2" borderId="10" xfId="0" applyNumberFormat="1" applyFont="1" applyFill="1" applyBorder="1" applyAlignment="1">
      <alignment horizontal="center" vertical="center"/>
    </xf>
    <xf numFmtId="164" fontId="2" fillId="2" borderId="10" xfId="0" applyNumberFormat="1" applyFont="1" applyFill="1" applyBorder="1" applyAlignment="1">
      <alignment horizontal="center" vertical="center"/>
    </xf>
    <xf numFmtId="0" fontId="2" fillId="2" borderId="10" xfId="0" applyFont="1" applyFill="1" applyBorder="1" applyAlignment="1">
      <alignment horizontal="center" vertical="center"/>
    </xf>
    <xf numFmtId="0" fontId="10" fillId="2" borderId="10" xfId="0" applyFont="1" applyFill="1" applyBorder="1" applyAlignment="1">
      <alignment horizontal="center" vertical="center"/>
    </xf>
    <xf numFmtId="169" fontId="2" fillId="2" borderId="10" xfId="0" applyNumberFormat="1" applyFont="1" applyFill="1" applyBorder="1" applyAlignment="1">
      <alignment horizontal="center" vertical="center"/>
    </xf>
    <xf numFmtId="164" fontId="3" fillId="2" borderId="10" xfId="1" applyNumberFormat="1" applyFont="1" applyFill="1" applyBorder="1" applyAlignment="1">
      <alignment horizontal="center" vertical="center"/>
    </xf>
    <xf numFmtId="1" fontId="3" fillId="2" borderId="10" xfId="1" applyNumberFormat="1" applyFont="1" applyFill="1" applyBorder="1" applyAlignment="1">
      <alignment horizontal="center" vertical="center"/>
    </xf>
    <xf numFmtId="164" fontId="2" fillId="2" borderId="10" xfId="0" applyNumberFormat="1" applyFont="1" applyFill="1" applyBorder="1" applyAlignment="1">
      <alignment horizontal="center" vertical="center"/>
    </xf>
    <xf numFmtId="0" fontId="2" fillId="2" borderId="10" xfId="0" applyFont="1" applyFill="1" applyBorder="1" applyAlignment="1">
      <alignment horizontal="center" vertical="center"/>
    </xf>
    <xf numFmtId="0" fontId="2" fillId="2" borderId="6" xfId="0" applyFont="1" applyFill="1" applyBorder="1" applyAlignment="1">
      <alignment horizontal="center"/>
    </xf>
    <xf numFmtId="0" fontId="10" fillId="3" borderId="10" xfId="0" applyFont="1" applyFill="1" applyBorder="1" applyAlignment="1">
      <alignment horizontal="center" vertical="center"/>
    </xf>
    <xf numFmtId="0" fontId="3" fillId="2" borderId="10" xfId="0" applyFont="1" applyFill="1" applyBorder="1" applyAlignment="1">
      <alignment horizontal="center" vertical="center"/>
    </xf>
    <xf numFmtId="49" fontId="2" fillId="2" borderId="10" xfId="0" applyNumberFormat="1" applyFont="1" applyFill="1" applyBorder="1" applyAlignment="1">
      <alignment horizontal="center" vertical="center"/>
    </xf>
    <xf numFmtId="0" fontId="10" fillId="4" borderId="10" xfId="0" quotePrefix="1" applyFont="1" applyFill="1" applyBorder="1" applyAlignment="1">
      <alignment horizontal="center" vertical="center"/>
    </xf>
    <xf numFmtId="164" fontId="3" fillId="2" borderId="10" xfId="0" applyNumberFormat="1" applyFont="1" applyFill="1" applyBorder="1" applyAlignment="1">
      <alignment horizontal="center" vertical="center"/>
    </xf>
    <xf numFmtId="0" fontId="2" fillId="2" borderId="16" xfId="0" applyFont="1" applyFill="1" applyBorder="1" applyAlignment="1">
      <alignment horizontal="center" vertical="center"/>
    </xf>
    <xf numFmtId="164" fontId="2" fillId="2" borderId="16" xfId="0" applyNumberFormat="1" applyFont="1" applyFill="1" applyBorder="1" applyAlignment="1">
      <alignment horizontal="center" vertical="center"/>
    </xf>
    <xf numFmtId="0" fontId="10" fillId="3" borderId="16" xfId="0" applyFont="1" applyFill="1" applyBorder="1" applyAlignment="1">
      <alignment horizontal="center" vertical="center"/>
    </xf>
    <xf numFmtId="0" fontId="2" fillId="2" borderId="0"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25"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9"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8" xfId="0" applyFont="1" applyFill="1" applyBorder="1" applyAlignment="1">
      <alignment horizontal="center" vertical="center"/>
    </xf>
    <xf numFmtId="1" fontId="2" fillId="2" borderId="1" xfId="0" applyNumberFormat="1" applyFont="1" applyFill="1" applyBorder="1" applyAlignment="1">
      <alignment horizontal="center" vertical="center"/>
    </xf>
    <xf numFmtId="2" fontId="2" fillId="2" borderId="0" xfId="0" applyNumberFormat="1" applyFont="1" applyFill="1" applyBorder="1" applyAlignment="1">
      <alignment horizontal="center"/>
    </xf>
    <xf numFmtId="2" fontId="2" fillId="2" borderId="6" xfId="0" applyNumberFormat="1" applyFont="1" applyFill="1" applyBorder="1" applyAlignment="1">
      <alignment horizontal="center"/>
    </xf>
    <xf numFmtId="0" fontId="2" fillId="2" borderId="5" xfId="0" applyFont="1" applyFill="1" applyBorder="1" applyAlignment="1">
      <alignment horizontal="center"/>
    </xf>
    <xf numFmtId="2" fontId="2" fillId="2" borderId="1" xfId="0" applyNumberFormat="1" applyFont="1" applyFill="1" applyBorder="1" applyAlignment="1">
      <alignment horizontal="center"/>
    </xf>
    <xf numFmtId="2" fontId="2" fillId="2" borderId="8" xfId="0" applyNumberFormat="1" applyFont="1" applyFill="1" applyBorder="1" applyAlignment="1">
      <alignment horizontal="center"/>
    </xf>
    <xf numFmtId="0" fontId="2" fillId="2" borderId="26" xfId="0" applyFont="1" applyFill="1" applyBorder="1" applyAlignment="1">
      <alignment horizontal="center" vertical="center"/>
    </xf>
    <xf numFmtId="0" fontId="2" fillId="2" borderId="25" xfId="0" applyFont="1" applyFill="1" applyBorder="1" applyAlignment="1">
      <alignment horizontal="center" vertical="center"/>
    </xf>
    <xf numFmtId="2" fontId="2" fillId="2" borderId="26" xfId="0" applyNumberFormat="1" applyFont="1" applyFill="1" applyBorder="1" applyAlignment="1">
      <alignment horizontal="center" vertical="center"/>
    </xf>
    <xf numFmtId="2" fontId="2" fillId="2" borderId="25" xfId="0" applyNumberFormat="1" applyFont="1" applyFill="1" applyBorder="1" applyAlignment="1">
      <alignment horizontal="center" vertical="center"/>
    </xf>
    <xf numFmtId="0" fontId="0" fillId="0" borderId="0" xfId="0" applyFill="1"/>
    <xf numFmtId="0" fontId="10" fillId="0" borderId="0" xfId="0" applyFont="1" applyFill="1" applyBorder="1" applyAlignment="1">
      <alignment horizontal="center" vertical="center"/>
    </xf>
    <xf numFmtId="0" fontId="0" fillId="0" borderId="0" xfId="0" applyFill="1" applyBorder="1"/>
    <xf numFmtId="2" fontId="2" fillId="2" borderId="4" xfId="0" applyNumberFormat="1" applyFont="1" applyFill="1" applyBorder="1" applyAlignment="1">
      <alignment horizontal="center"/>
    </xf>
    <xf numFmtId="0" fontId="0" fillId="0" borderId="0" xfId="0" applyBorder="1"/>
    <xf numFmtId="2" fontId="2" fillId="2" borderId="6" xfId="0" applyNumberFormat="1" applyFont="1" applyFill="1" applyBorder="1" applyAlignment="1">
      <alignment horizontal="center" vertical="center"/>
    </xf>
    <xf numFmtId="0" fontId="2" fillId="0" borderId="0" xfId="0" applyFont="1" applyBorder="1" applyAlignment="1"/>
    <xf numFmtId="0" fontId="2" fillId="2" borderId="0" xfId="0" applyFont="1" applyFill="1" applyBorder="1" applyAlignment="1">
      <alignment horizontal="center"/>
    </xf>
    <xf numFmtId="0" fontId="2" fillId="2" borderId="8" xfId="0" applyFont="1" applyFill="1" applyBorder="1" applyAlignment="1">
      <alignment horizontal="center"/>
    </xf>
    <xf numFmtId="169" fontId="2" fillId="2"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169" fontId="2" fillId="0" borderId="0" xfId="0" applyNumberFormat="1" applyFont="1" applyFill="1" applyBorder="1" applyAlignment="1">
      <alignment horizontal="center" vertical="center"/>
    </xf>
    <xf numFmtId="169" fontId="10" fillId="0" borderId="0" xfId="0" applyNumberFormat="1" applyFont="1" applyFill="1" applyBorder="1" applyAlignment="1">
      <alignment horizontal="center" vertical="center"/>
    </xf>
    <xf numFmtId="2" fontId="2" fillId="0" borderId="0" xfId="0" applyNumberFormat="1" applyFont="1" applyFill="1" applyBorder="1" applyAlignment="1">
      <alignment horizontal="center" vertical="center"/>
    </xf>
    <xf numFmtId="169" fontId="2" fillId="2" borderId="1" xfId="0" applyNumberFormat="1" applyFont="1" applyFill="1" applyBorder="1" applyAlignment="1">
      <alignment horizontal="center" vertical="center"/>
    </xf>
    <xf numFmtId="1" fontId="2" fillId="0" borderId="0" xfId="0" applyNumberFormat="1" applyFont="1" applyFill="1" applyBorder="1" applyAlignment="1">
      <alignment horizontal="center"/>
    </xf>
    <xf numFmtId="1" fontId="3" fillId="2" borderId="0" xfId="1" applyNumberFormat="1" applyFont="1" applyFill="1" applyBorder="1" applyAlignment="1">
      <alignment horizontal="center" vertical="center"/>
    </xf>
    <xf numFmtId="2" fontId="10" fillId="5" borderId="6" xfId="0" applyNumberFormat="1" applyFont="1" applyFill="1" applyBorder="1" applyAlignment="1">
      <alignment horizontal="center" vertical="center"/>
    </xf>
    <xf numFmtId="2" fontId="2" fillId="2" borderId="9" xfId="0" applyNumberFormat="1" applyFont="1" applyFill="1" applyBorder="1" applyAlignment="1">
      <alignment horizontal="center" vertical="center"/>
    </xf>
    <xf numFmtId="1" fontId="10" fillId="2" borderId="0" xfId="0" applyNumberFormat="1" applyFont="1" applyFill="1" applyBorder="1" applyAlignment="1">
      <alignment horizontal="center"/>
    </xf>
    <xf numFmtId="0" fontId="10" fillId="2" borderId="0" xfId="0" applyFont="1" applyFill="1" applyBorder="1" applyAlignment="1">
      <alignment horizontal="center"/>
    </xf>
    <xf numFmtId="169" fontId="3" fillId="2" borderId="0" xfId="1" applyNumberFormat="1" applyFont="1" applyFill="1" applyBorder="1" applyAlignment="1">
      <alignment horizontal="center"/>
    </xf>
    <xf numFmtId="0" fontId="2" fillId="2" borderId="0" xfId="0" quotePrefix="1" applyFont="1" applyFill="1" applyBorder="1" applyAlignment="1">
      <alignment horizontal="center" vertical="center"/>
    </xf>
    <xf numFmtId="0" fontId="2" fillId="2" borderId="6" xfId="0" quotePrefix="1" applyFont="1" applyFill="1" applyBorder="1" applyAlignment="1">
      <alignment horizontal="center" vertical="center"/>
    </xf>
    <xf numFmtId="1" fontId="2" fillId="2" borderId="5" xfId="0" applyNumberFormat="1" applyFont="1" applyFill="1" applyBorder="1" applyAlignment="1">
      <alignment horizontal="center" vertical="center"/>
    </xf>
    <xf numFmtId="1" fontId="2" fillId="2" borderId="7" xfId="0" applyNumberFormat="1" applyFont="1" applyFill="1" applyBorder="1" applyAlignment="1">
      <alignment horizontal="center" vertical="center"/>
    </xf>
    <xf numFmtId="1" fontId="10" fillId="2" borderId="5" xfId="0" applyNumberFormat="1" applyFont="1" applyFill="1" applyBorder="1" applyAlignment="1">
      <alignment horizontal="center"/>
    </xf>
    <xf numFmtId="0" fontId="10" fillId="2" borderId="6" xfId="0" applyFont="1" applyFill="1" applyBorder="1" applyAlignment="1">
      <alignment horizontal="center"/>
    </xf>
    <xf numFmtId="0" fontId="2" fillId="0" borderId="0" xfId="0" applyFont="1" applyAlignment="1">
      <alignment horizontal="center"/>
    </xf>
    <xf numFmtId="0" fontId="6" fillId="0" borderId="0" xfId="0" applyFont="1" applyAlignment="1">
      <alignment horizontal="left"/>
    </xf>
    <xf numFmtId="0" fontId="2" fillId="2" borderId="2" xfId="0" applyFont="1" applyFill="1" applyBorder="1" applyAlignment="1">
      <alignment horizontal="center"/>
    </xf>
    <xf numFmtId="0" fontId="2" fillId="2" borderId="3" xfId="0" applyFont="1" applyFill="1" applyBorder="1" applyAlignment="1">
      <alignment horizontal="center"/>
    </xf>
    <xf numFmtId="165" fontId="6" fillId="2" borderId="3" xfId="0" applyNumberFormat="1" applyFont="1" applyFill="1" applyBorder="1" applyAlignment="1">
      <alignment horizontal="center"/>
    </xf>
    <xf numFmtId="164" fontId="6" fillId="2" borderId="3" xfId="0" applyNumberFormat="1" applyFont="1" applyFill="1" applyBorder="1" applyAlignment="1">
      <alignment horizontal="center"/>
    </xf>
    <xf numFmtId="166" fontId="6" fillId="2" borderId="3" xfId="0" applyNumberFormat="1" applyFont="1" applyFill="1" applyBorder="1" applyAlignment="1">
      <alignment horizontal="center"/>
    </xf>
    <xf numFmtId="167" fontId="6" fillId="2" borderId="3" xfId="0" applyNumberFormat="1" applyFont="1" applyFill="1" applyBorder="1" applyAlignment="1">
      <alignment horizontal="center"/>
    </xf>
    <xf numFmtId="0" fontId="6" fillId="2" borderId="3" xfId="0" applyFont="1" applyFill="1" applyBorder="1" applyAlignment="1">
      <alignment horizontal="center"/>
    </xf>
    <xf numFmtId="49" fontId="6" fillId="2" borderId="3" xfId="0" applyNumberFormat="1" applyFont="1" applyFill="1" applyBorder="1" applyAlignment="1">
      <alignment horizontal="center"/>
    </xf>
    <xf numFmtId="49" fontId="6" fillId="2" borderId="4" xfId="0" applyNumberFormat="1" applyFont="1" applyFill="1" applyBorder="1" applyAlignment="1">
      <alignment horizontal="center"/>
    </xf>
    <xf numFmtId="0" fontId="6" fillId="0" borderId="1" xfId="0" applyFont="1" applyBorder="1" applyAlignment="1"/>
    <xf numFmtId="0" fontId="6" fillId="2" borderId="5" xfId="0" applyFont="1" applyFill="1" applyBorder="1" applyAlignment="1">
      <alignment horizontal="center"/>
    </xf>
    <xf numFmtId="165" fontId="2" fillId="2" borderId="0" xfId="0" applyNumberFormat="1" applyFont="1" applyFill="1" applyBorder="1" applyAlignment="1">
      <alignment horizontal="center"/>
    </xf>
    <xf numFmtId="164" fontId="2" fillId="2" borderId="0" xfId="0" applyNumberFormat="1" applyFont="1" applyFill="1" applyBorder="1" applyAlignment="1">
      <alignment horizontal="center"/>
    </xf>
    <xf numFmtId="167" fontId="2" fillId="2" borderId="0" xfId="0" applyNumberFormat="1" applyFont="1" applyFill="1" applyBorder="1" applyAlignment="1">
      <alignment horizontal="center"/>
    </xf>
    <xf numFmtId="49" fontId="2" fillId="2" borderId="0" xfId="0" applyNumberFormat="1" applyFont="1" applyFill="1" applyBorder="1" applyAlignment="1">
      <alignment horizontal="center"/>
    </xf>
    <xf numFmtId="49" fontId="2" fillId="2" borderId="6" xfId="0" applyNumberFormat="1" applyFont="1" applyFill="1" applyBorder="1" applyAlignment="1">
      <alignment horizontal="center"/>
    </xf>
    <xf numFmtId="0" fontId="2" fillId="2" borderId="11" xfId="0" applyFont="1" applyFill="1" applyBorder="1" applyAlignment="1">
      <alignment horizontal="center"/>
    </xf>
    <xf numFmtId="0" fontId="2" fillId="2" borderId="15" xfId="0" applyFont="1" applyFill="1" applyBorder="1" applyAlignment="1">
      <alignment horizontal="center"/>
    </xf>
    <xf numFmtId="0" fontId="2" fillId="2" borderId="10" xfId="0" applyFont="1" applyFill="1" applyBorder="1" applyAlignment="1">
      <alignment horizontal="center"/>
    </xf>
    <xf numFmtId="0" fontId="2" fillId="2" borderId="12" xfId="0" applyFont="1" applyFill="1" applyBorder="1" applyAlignment="1">
      <alignment horizontal="center"/>
    </xf>
    <xf numFmtId="0" fontId="2" fillId="2" borderId="1" xfId="0" applyFont="1" applyFill="1" applyBorder="1" applyAlignment="1">
      <alignment horizontal="center"/>
    </xf>
    <xf numFmtId="0" fontId="2" fillId="2" borderId="16" xfId="0" applyFont="1" applyFill="1" applyBorder="1" applyAlignment="1">
      <alignment horizontal="center"/>
    </xf>
    <xf numFmtId="0" fontId="2" fillId="0" borderId="0" xfId="0" applyFont="1" applyFill="1" applyBorder="1" applyAlignment="1">
      <alignment horizontal="center"/>
    </xf>
    <xf numFmtId="0" fontId="2" fillId="2" borderId="18" xfId="0" applyFont="1" applyFill="1" applyBorder="1" applyAlignment="1">
      <alignment horizontal="center"/>
    </xf>
    <xf numFmtId="0" fontId="2" fillId="2" borderId="19" xfId="0" applyFont="1" applyFill="1" applyBorder="1" applyAlignment="1">
      <alignment horizontal="center"/>
    </xf>
    <xf numFmtId="49" fontId="18" fillId="0" borderId="0" xfId="0" applyNumberFormat="1" applyFont="1" applyAlignment="1">
      <alignment horizontal="center"/>
    </xf>
    <xf numFmtId="0" fontId="6" fillId="2" borderId="7" xfId="0" applyFont="1" applyFill="1" applyBorder="1" applyAlignment="1">
      <alignment horizontal="center"/>
    </xf>
    <xf numFmtId="165" fontId="2" fillId="2" borderId="1" xfId="0" applyNumberFormat="1" applyFont="1" applyFill="1" applyBorder="1" applyAlignment="1">
      <alignment horizontal="center"/>
    </xf>
    <xf numFmtId="164" fontId="2" fillId="2" borderId="1" xfId="0" applyNumberFormat="1" applyFont="1" applyFill="1" applyBorder="1" applyAlignment="1">
      <alignment horizontal="center"/>
    </xf>
    <xf numFmtId="167" fontId="2" fillId="2" borderId="1" xfId="0" applyNumberFormat="1" applyFont="1" applyFill="1" applyBorder="1" applyAlignment="1">
      <alignment horizontal="center"/>
    </xf>
    <xf numFmtId="49" fontId="2" fillId="2" borderId="8" xfId="0" applyNumberFormat="1" applyFont="1" applyFill="1" applyBorder="1" applyAlignment="1">
      <alignment horizontal="center"/>
    </xf>
    <xf numFmtId="0" fontId="6" fillId="0" borderId="0" xfId="0" applyFont="1" applyFill="1" applyBorder="1" applyAlignment="1">
      <alignment vertical="center"/>
    </xf>
    <xf numFmtId="0" fontId="6" fillId="0" borderId="0" xfId="0" applyFont="1" applyAlignment="1">
      <alignment horizontal="center" vertical="center"/>
    </xf>
    <xf numFmtId="0" fontId="9" fillId="0" borderId="0" xfId="0" applyFont="1" applyFill="1" applyBorder="1" applyAlignment="1">
      <alignment vertical="center"/>
    </xf>
    <xf numFmtId="0" fontId="2" fillId="0" borderId="0" xfId="0" applyFont="1" applyFill="1" applyBorder="1" applyAlignment="1">
      <alignment vertical="center"/>
    </xf>
    <xf numFmtId="0" fontId="10" fillId="0" borderId="0" xfId="0" applyFont="1" applyFill="1" applyBorder="1" applyAlignment="1">
      <alignment vertical="center"/>
    </xf>
    <xf numFmtId="0" fontId="2" fillId="0" borderId="0" xfId="0" quotePrefix="1" applyFont="1" applyAlignment="1">
      <alignment horizontal="center" vertical="center"/>
    </xf>
    <xf numFmtId="0" fontId="13"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49" fontId="2" fillId="2" borderId="6" xfId="0" applyNumberFormat="1" applyFont="1" applyFill="1" applyBorder="1" applyAlignment="1">
      <alignment horizontal="center" vertical="center"/>
    </xf>
    <xf numFmtId="0" fontId="2" fillId="0" borderId="0" xfId="0" applyFont="1" applyFill="1" applyAlignment="1">
      <alignment horizontal="center" vertical="center"/>
    </xf>
    <xf numFmtId="1" fontId="2" fillId="2" borderId="5" xfId="0" applyNumberFormat="1" applyFont="1" applyFill="1" applyBorder="1" applyAlignment="1">
      <alignment horizontal="center"/>
    </xf>
    <xf numFmtId="1" fontId="3" fillId="2" borderId="5" xfId="0" applyNumberFormat="1" applyFont="1" applyFill="1" applyBorder="1" applyAlignment="1">
      <alignment horizontal="center" vertical="center"/>
    </xf>
    <xf numFmtId="169" fontId="2" fillId="0" borderId="0" xfId="0" applyNumberFormat="1" applyFont="1" applyAlignment="1">
      <alignment horizontal="center"/>
    </xf>
    <xf numFmtId="169" fontId="2" fillId="0" borderId="0" xfId="0" applyNumberFormat="1" applyFont="1" applyAlignment="1">
      <alignment horizontal="center" vertical="center"/>
    </xf>
    <xf numFmtId="1" fontId="2" fillId="0" borderId="0" xfId="0" applyNumberFormat="1" applyFont="1" applyAlignment="1">
      <alignment horizontal="center"/>
    </xf>
    <xf numFmtId="0" fontId="3" fillId="0" borderId="0" xfId="0" applyFont="1" applyAlignment="1">
      <alignment horizontal="center" vertical="center"/>
    </xf>
    <xf numFmtId="169" fontId="3" fillId="2" borderId="1" xfId="1" applyNumberFormat="1" applyFont="1" applyFill="1" applyBorder="1" applyAlignment="1">
      <alignment horizontal="center"/>
    </xf>
    <xf numFmtId="169" fontId="3" fillId="2" borderId="0" xfId="1" applyNumberFormat="1" applyFont="1" applyFill="1" applyBorder="1" applyAlignment="1">
      <alignment horizontal="center" vertical="center"/>
    </xf>
    <xf numFmtId="169" fontId="3" fillId="2" borderId="1" xfId="1" applyNumberFormat="1" applyFont="1" applyFill="1" applyBorder="1" applyAlignment="1">
      <alignment horizontal="center" vertical="center"/>
    </xf>
    <xf numFmtId="164" fontId="3" fillId="0" borderId="0" xfId="1" applyNumberFormat="1" applyFont="1" applyAlignment="1">
      <alignment horizontal="center" vertical="center"/>
    </xf>
    <xf numFmtId="170" fontId="2" fillId="2" borderId="0" xfId="0" applyNumberFormat="1" applyFont="1" applyFill="1" applyBorder="1" applyAlignment="1">
      <alignment horizontal="center"/>
    </xf>
    <xf numFmtId="170" fontId="2" fillId="2" borderId="1" xfId="0" applyNumberFormat="1" applyFont="1" applyFill="1" applyBorder="1" applyAlignment="1">
      <alignment horizontal="center"/>
    </xf>
    <xf numFmtId="0" fontId="2" fillId="6" borderId="5" xfId="0" applyFont="1" applyFill="1" applyBorder="1" applyAlignment="1">
      <alignment horizontal="center"/>
    </xf>
    <xf numFmtId="0" fontId="2" fillId="6" borderId="0" xfId="0" applyFont="1" applyFill="1" applyBorder="1" applyAlignment="1">
      <alignment horizontal="center"/>
    </xf>
    <xf numFmtId="170" fontId="2" fillId="6" borderId="0" xfId="0" applyNumberFormat="1" applyFont="1" applyFill="1" applyBorder="1" applyAlignment="1">
      <alignment horizontal="center"/>
    </xf>
    <xf numFmtId="0" fontId="2" fillId="6" borderId="6" xfId="0" applyFont="1" applyFill="1" applyBorder="1" applyAlignment="1">
      <alignment horizontal="center"/>
    </xf>
    <xf numFmtId="168" fontId="2" fillId="6" borderId="0" xfId="0" applyNumberFormat="1" applyFont="1" applyFill="1" applyBorder="1" applyAlignment="1">
      <alignment horizontal="center"/>
    </xf>
    <xf numFmtId="164" fontId="2" fillId="6" borderId="0" xfId="0" applyNumberFormat="1" applyFont="1" applyFill="1" applyBorder="1" applyAlignment="1">
      <alignment horizontal="center"/>
    </xf>
    <xf numFmtId="167" fontId="2" fillId="6" borderId="0" xfId="0" applyNumberFormat="1" applyFont="1" applyFill="1" applyBorder="1" applyAlignment="1">
      <alignment horizontal="center"/>
    </xf>
    <xf numFmtId="11" fontId="2" fillId="2" borderId="0" xfId="0" applyNumberFormat="1" applyFont="1" applyFill="1" applyBorder="1" applyAlignment="1">
      <alignment horizontal="center"/>
    </xf>
    <xf numFmtId="11" fontId="2" fillId="2" borderId="1" xfId="0" applyNumberFormat="1" applyFont="1" applyFill="1" applyBorder="1" applyAlignment="1">
      <alignment horizontal="center"/>
    </xf>
    <xf numFmtId="11" fontId="2" fillId="6" borderId="0" xfId="0" applyNumberFormat="1" applyFont="1" applyFill="1" applyBorder="1" applyAlignment="1">
      <alignment horizontal="center"/>
    </xf>
    <xf numFmtId="1" fontId="2" fillId="2" borderId="0" xfId="0" applyNumberFormat="1" applyFont="1" applyFill="1" applyBorder="1" applyAlignment="1">
      <alignment horizontal="center" vertical="center"/>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xf>
    <xf numFmtId="0" fontId="10" fillId="2" borderId="5" xfId="0" applyFont="1" applyFill="1" applyBorder="1" applyAlignment="1">
      <alignment horizontal="center" vertical="center"/>
    </xf>
    <xf numFmtId="1" fontId="2" fillId="0" borderId="0" xfId="0" applyNumberFormat="1" applyFont="1" applyAlignment="1">
      <alignment horizontal="center" vertical="center"/>
    </xf>
    <xf numFmtId="1" fontId="2" fillId="2" borderId="24" xfId="0" applyNumberFormat="1" applyFont="1" applyFill="1" applyBorder="1" applyAlignment="1">
      <alignment horizontal="center" vertical="center"/>
    </xf>
    <xf numFmtId="1" fontId="2" fillId="2" borderId="0" xfId="0" applyNumberFormat="1" applyFont="1" applyFill="1" applyBorder="1" applyAlignment="1">
      <alignment horizontal="center" vertical="center"/>
    </xf>
    <xf numFmtId="1" fontId="2" fillId="2" borderId="10" xfId="0" applyNumberFormat="1" applyFont="1" applyFill="1" applyBorder="1" applyAlignment="1">
      <alignment horizontal="center" vertical="center"/>
    </xf>
    <xf numFmtId="0" fontId="2" fillId="2" borderId="2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0" xfId="0" applyFont="1" applyFill="1" applyBorder="1" applyAlignment="1">
      <alignment horizontal="center" vertical="center"/>
    </xf>
    <xf numFmtId="0" fontId="10" fillId="2" borderId="23" xfId="0" applyFont="1" applyFill="1" applyBorder="1" applyAlignment="1">
      <alignment horizontal="center" vertical="center"/>
    </xf>
    <xf numFmtId="0" fontId="2" fillId="2" borderId="23" xfId="0" applyFont="1" applyFill="1" applyBorder="1" applyAlignment="1">
      <alignment horizontal="center" vertical="center"/>
    </xf>
    <xf numFmtId="164" fontId="2" fillId="2" borderId="10" xfId="0" applyNumberFormat="1" applyFont="1" applyFill="1" applyBorder="1" applyAlignment="1">
      <alignment horizontal="center" vertical="center"/>
    </xf>
    <xf numFmtId="169" fontId="10" fillId="2" borderId="10" xfId="0" applyNumberFormat="1" applyFont="1" applyFill="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1" xfId="0" applyFont="1" applyBorder="1" applyAlignment="1">
      <alignment horizontal="center" vertical="center"/>
    </xf>
    <xf numFmtId="0" fontId="11" fillId="0" borderId="8" xfId="0" applyFont="1" applyBorder="1" applyAlignment="1">
      <alignment horizontal="center" vertical="center"/>
    </xf>
    <xf numFmtId="169" fontId="2" fillId="2" borderId="23" xfId="0" applyNumberFormat="1" applyFont="1" applyFill="1" applyBorder="1" applyAlignment="1">
      <alignment horizontal="center" vertical="center"/>
    </xf>
    <xf numFmtId="0" fontId="1" fillId="0" borderId="0" xfId="0" applyFont="1" applyAlignment="1">
      <alignment horizontal="center"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6"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2" fillId="2" borderId="27" xfId="0" applyFont="1" applyFill="1" applyBorder="1" applyAlignment="1">
      <alignment horizontal="center"/>
    </xf>
    <xf numFmtId="0" fontId="2" fillId="2" borderId="13" xfId="0" applyFont="1" applyFill="1" applyBorder="1" applyAlignment="1">
      <alignment horizontal="center"/>
    </xf>
    <xf numFmtId="0" fontId="2" fillId="2" borderId="14" xfId="0" applyFont="1" applyFill="1" applyBorder="1" applyAlignment="1">
      <alignment horizontal="center"/>
    </xf>
    <xf numFmtId="0" fontId="2" fillId="2" borderId="2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7" xfId="0" applyFont="1" applyFill="1" applyBorder="1" applyAlignment="1">
      <alignment horizontal="center" vertical="center"/>
    </xf>
    <xf numFmtId="0" fontId="12" fillId="5" borderId="3" xfId="0" applyFont="1" applyFill="1" applyBorder="1" applyAlignment="1">
      <alignment horizontal="center" vertical="center"/>
    </xf>
    <xf numFmtId="0" fontId="12" fillId="5" borderId="1" xfId="0" applyFont="1" applyFill="1" applyBorder="1" applyAlignment="1">
      <alignment horizontal="center" vertical="center"/>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10" fillId="0" borderId="4" xfId="0" applyFont="1" applyBorder="1" applyAlignment="1">
      <alignment horizontal="center" vertical="center"/>
    </xf>
    <xf numFmtId="0" fontId="10" fillId="0" borderId="8" xfId="0" applyFont="1" applyBorder="1" applyAlignment="1">
      <alignment horizontal="center" vertical="center"/>
    </xf>
    <xf numFmtId="0" fontId="10" fillId="5" borderId="3" xfId="0" applyFont="1" applyFill="1" applyBorder="1" applyAlignment="1">
      <alignment horizontal="center" vertical="center"/>
    </xf>
    <xf numFmtId="0" fontId="10" fillId="5" borderId="1" xfId="0" applyFont="1" applyFill="1" applyBorder="1" applyAlignment="1">
      <alignment horizontal="center" vertical="center"/>
    </xf>
    <xf numFmtId="0" fontId="16" fillId="0" borderId="1" xfId="0" applyFont="1" applyBorder="1" applyAlignment="1">
      <alignment horizontal="center"/>
    </xf>
    <xf numFmtId="0" fontId="10" fillId="5" borderId="4" xfId="0" applyFont="1" applyFill="1" applyBorder="1" applyAlignment="1">
      <alignment horizontal="center" vertical="center"/>
    </xf>
    <xf numFmtId="0" fontId="10" fillId="5" borderId="8" xfId="0" applyFont="1" applyFill="1" applyBorder="1" applyAlignment="1">
      <alignment horizontal="center" vertical="center"/>
    </xf>
    <xf numFmtId="0" fontId="0" fillId="0" borderId="0" xfId="0" applyAlignment="1">
      <alignment horizontal="center"/>
    </xf>
    <xf numFmtId="0" fontId="10" fillId="0" borderId="0" xfId="0" applyFont="1" applyFill="1" applyBorder="1" applyAlignment="1">
      <alignment horizontal="center" vertical="center"/>
    </xf>
    <xf numFmtId="0" fontId="2" fillId="0" borderId="0" xfId="0" applyFont="1" applyFill="1" applyBorder="1" applyAlignment="1">
      <alignment horizontal="center" vertical="center"/>
    </xf>
    <xf numFmtId="1" fontId="3" fillId="2" borderId="0" xfId="0" applyNumberFormat="1" applyFont="1" applyFill="1" applyBorder="1" applyAlignment="1">
      <alignment horizontal="center" vertical="center"/>
    </xf>
    <xf numFmtId="1" fontId="2" fillId="2" borderId="0" xfId="0" applyNumberFormat="1" applyFont="1" applyFill="1" applyBorder="1" applyAlignment="1">
      <alignment horizontal="center"/>
    </xf>
    <xf numFmtId="0" fontId="10" fillId="2" borderId="0" xfId="0" quotePrefix="1" applyFont="1" applyFill="1" applyBorder="1" applyAlignment="1">
      <alignment horizontal="center" vertical="center"/>
    </xf>
    <xf numFmtId="1" fontId="0" fillId="2" borderId="0" xfId="0" applyNumberFormat="1" applyFill="1" applyBorder="1"/>
    <xf numFmtId="1" fontId="0" fillId="2" borderId="1" xfId="0" applyNumberFormat="1" applyFill="1" applyBorder="1"/>
  </cellXfs>
  <cellStyles count="2">
    <cellStyle name="Normal" xfId="0" builtinId="0"/>
    <cellStyle name="Normal_Workbook2" xfId="1" xr:uid="{A827D672-894B-6243-9566-64B8A6444E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8677C-7C37-2544-A54D-7F0A2BE3E3D7}">
  <dimension ref="A1:U320"/>
  <sheetViews>
    <sheetView topLeftCell="A161" workbookViewId="0">
      <selection activeCell="F176" sqref="F176:G178"/>
    </sheetView>
  </sheetViews>
  <sheetFormatPr baseColWidth="10" defaultRowHeight="16" x14ac:dyDescent="0.2"/>
  <cols>
    <col min="3" max="3" width="12.83203125" bestFit="1" customWidth="1"/>
    <col min="8" max="8" width="12.33203125" customWidth="1"/>
  </cols>
  <sheetData>
    <row r="1" spans="3:21" x14ac:dyDescent="0.2">
      <c r="C1" s="160" t="s">
        <v>867</v>
      </c>
      <c r="D1" s="161"/>
      <c r="E1" s="161"/>
      <c r="F1" s="161"/>
      <c r="G1" s="161"/>
      <c r="H1" s="161"/>
      <c r="I1" s="161"/>
      <c r="J1" s="161"/>
      <c r="K1" s="161"/>
      <c r="L1" s="161"/>
      <c r="M1" s="161"/>
      <c r="N1" s="161"/>
      <c r="O1" s="161"/>
      <c r="P1" s="161"/>
      <c r="Q1" s="161"/>
      <c r="R1" s="161"/>
      <c r="S1" s="161"/>
      <c r="T1" s="161"/>
      <c r="U1" s="162"/>
    </row>
    <row r="2" spans="3:21" x14ac:dyDescent="0.2">
      <c r="C2" s="163"/>
      <c r="D2" s="164"/>
      <c r="E2" s="164"/>
      <c r="F2" s="164"/>
      <c r="G2" s="164"/>
      <c r="H2" s="164"/>
      <c r="I2" s="164"/>
      <c r="J2" s="164"/>
      <c r="K2" s="164"/>
      <c r="L2" s="164"/>
      <c r="M2" s="164"/>
      <c r="N2" s="164"/>
      <c r="O2" s="164"/>
      <c r="P2" s="164"/>
      <c r="Q2" s="164"/>
      <c r="R2" s="164"/>
      <c r="S2" s="164"/>
      <c r="T2" s="164"/>
      <c r="U2" s="165"/>
    </row>
    <row r="3" spans="3:21" x14ac:dyDescent="0.2">
      <c r="C3" s="163"/>
      <c r="D3" s="164"/>
      <c r="E3" s="164"/>
      <c r="F3" s="164"/>
      <c r="G3" s="164"/>
      <c r="H3" s="164"/>
      <c r="I3" s="164"/>
      <c r="J3" s="164"/>
      <c r="K3" s="164"/>
      <c r="L3" s="164"/>
      <c r="M3" s="164"/>
      <c r="N3" s="164"/>
      <c r="O3" s="164"/>
      <c r="P3" s="164"/>
      <c r="Q3" s="164"/>
      <c r="R3" s="164"/>
      <c r="S3" s="164"/>
      <c r="T3" s="164"/>
      <c r="U3" s="165"/>
    </row>
    <row r="4" spans="3:21" ht="17" thickBot="1" x14ac:dyDescent="0.25">
      <c r="C4" s="166"/>
      <c r="D4" s="167"/>
      <c r="E4" s="167"/>
      <c r="F4" s="167"/>
      <c r="G4" s="167"/>
      <c r="H4" s="167"/>
      <c r="I4" s="167"/>
      <c r="J4" s="167"/>
      <c r="K4" s="167"/>
      <c r="L4" s="167"/>
      <c r="M4" s="167"/>
      <c r="N4" s="167"/>
      <c r="O4" s="167"/>
      <c r="P4" s="167"/>
      <c r="Q4" s="167"/>
      <c r="R4" s="167"/>
      <c r="S4" s="167"/>
      <c r="T4" s="167"/>
      <c r="U4" s="168"/>
    </row>
    <row r="5" spans="3:21" ht="86" thickBot="1" x14ac:dyDescent="0.25">
      <c r="C5" s="9" t="s">
        <v>741</v>
      </c>
      <c r="D5" s="10" t="s">
        <v>4</v>
      </c>
      <c r="E5" s="11" t="s">
        <v>742</v>
      </c>
      <c r="F5" s="11" t="s">
        <v>863</v>
      </c>
      <c r="G5" s="11" t="s">
        <v>743</v>
      </c>
      <c r="H5" s="11" t="s">
        <v>864</v>
      </c>
      <c r="I5" s="11" t="s">
        <v>743</v>
      </c>
      <c r="J5" s="11" t="s">
        <v>744</v>
      </c>
      <c r="K5" s="11" t="s">
        <v>745</v>
      </c>
      <c r="L5" s="11" t="s">
        <v>746</v>
      </c>
      <c r="M5" s="11" t="s">
        <v>747</v>
      </c>
      <c r="N5" s="11" t="s">
        <v>748</v>
      </c>
      <c r="O5" s="11" t="s">
        <v>749</v>
      </c>
      <c r="P5" s="11" t="s">
        <v>750</v>
      </c>
      <c r="Q5" s="11" t="s">
        <v>751</v>
      </c>
      <c r="R5" s="12" t="s">
        <v>752</v>
      </c>
      <c r="S5" s="12" t="s">
        <v>753</v>
      </c>
      <c r="T5" s="11" t="s">
        <v>754</v>
      </c>
      <c r="U5" s="13" t="s">
        <v>755</v>
      </c>
    </row>
    <row r="6" spans="3:21" x14ac:dyDescent="0.2">
      <c r="C6" s="14" t="s">
        <v>756</v>
      </c>
      <c r="D6" s="15" t="s">
        <v>757</v>
      </c>
      <c r="E6" s="16">
        <v>0.05</v>
      </c>
      <c r="F6" s="17">
        <v>0.91900208453617271</v>
      </c>
      <c r="G6" s="17">
        <v>1.8228000000000001E-3</v>
      </c>
      <c r="H6" s="18">
        <v>679</v>
      </c>
      <c r="I6" s="18">
        <v>21</v>
      </c>
      <c r="J6" s="18">
        <v>405</v>
      </c>
      <c r="K6" s="18">
        <v>149</v>
      </c>
      <c r="L6" s="18">
        <v>289</v>
      </c>
      <c r="M6" s="18">
        <v>286</v>
      </c>
      <c r="N6" s="18">
        <v>602</v>
      </c>
      <c r="O6" s="18">
        <v>708</v>
      </c>
      <c r="P6" s="18">
        <v>654</v>
      </c>
      <c r="Q6" s="18">
        <v>654</v>
      </c>
      <c r="R6" s="19" t="s">
        <v>758</v>
      </c>
      <c r="S6" s="20">
        <f>(E7-E6)/(L7-L6)*1000</f>
        <v>2.1052631578947367</v>
      </c>
      <c r="T6" s="20">
        <f t="shared" ref="T6:T69" si="0">(E7-E6)/(P7-P6)*1000</f>
        <v>16.666666666666668</v>
      </c>
      <c r="U6" s="2" t="s">
        <v>759</v>
      </c>
    </row>
    <row r="7" spans="3:21" x14ac:dyDescent="0.2">
      <c r="C7" s="14" t="s">
        <v>756</v>
      </c>
      <c r="D7" s="15" t="s">
        <v>760</v>
      </c>
      <c r="E7" s="16">
        <v>0.25</v>
      </c>
      <c r="F7" s="17">
        <v>0.90686185720382084</v>
      </c>
      <c r="G7" s="17">
        <v>1.8303E-3</v>
      </c>
      <c r="H7" s="18">
        <v>785</v>
      </c>
      <c r="I7" s="18">
        <v>21</v>
      </c>
      <c r="J7" s="18">
        <v>465</v>
      </c>
      <c r="K7" s="18">
        <v>300</v>
      </c>
      <c r="L7" s="18">
        <v>384</v>
      </c>
      <c r="M7" s="18">
        <v>386</v>
      </c>
      <c r="N7" s="18">
        <v>621</v>
      </c>
      <c r="O7" s="18">
        <v>717</v>
      </c>
      <c r="P7" s="18">
        <v>666</v>
      </c>
      <c r="Q7" s="18">
        <v>667</v>
      </c>
      <c r="R7" s="19" t="s">
        <v>758</v>
      </c>
      <c r="S7" s="20">
        <f t="shared" ref="S7:S70" si="1">(E8-E7)/(L8-L7)*1000</f>
        <v>0.66666666666666674</v>
      </c>
      <c r="T7" s="20">
        <f t="shared" si="0"/>
        <v>12.5</v>
      </c>
      <c r="U7" s="2" t="s">
        <v>759</v>
      </c>
    </row>
    <row r="8" spans="3:21" x14ac:dyDescent="0.2">
      <c r="C8" s="14" t="s">
        <v>756</v>
      </c>
      <c r="D8" s="15" t="s">
        <v>761</v>
      </c>
      <c r="E8" s="16">
        <v>0.45</v>
      </c>
      <c r="F8" s="17">
        <v>0.86463007440746475</v>
      </c>
      <c r="G8" s="17">
        <v>1.7279000000000001E-3</v>
      </c>
      <c r="H8" s="18">
        <v>1168</v>
      </c>
      <c r="I8" s="18">
        <v>21</v>
      </c>
      <c r="J8" s="18">
        <v>755</v>
      </c>
      <c r="K8" s="18">
        <v>626</v>
      </c>
      <c r="L8" s="18">
        <v>684</v>
      </c>
      <c r="M8" s="18">
        <v>681</v>
      </c>
      <c r="N8" s="18">
        <v>646</v>
      </c>
      <c r="O8" s="18">
        <v>727</v>
      </c>
      <c r="P8" s="18">
        <v>682</v>
      </c>
      <c r="Q8" s="18">
        <v>683</v>
      </c>
      <c r="R8" s="19" t="s">
        <v>758</v>
      </c>
      <c r="S8" s="20">
        <f t="shared" si="1"/>
        <v>4.0816326530612246</v>
      </c>
      <c r="T8" s="20">
        <f t="shared" si="0"/>
        <v>13.333333333333334</v>
      </c>
      <c r="U8" s="2" t="s">
        <v>759</v>
      </c>
    </row>
    <row r="9" spans="3:21" x14ac:dyDescent="0.2">
      <c r="C9" s="14" t="s">
        <v>756</v>
      </c>
      <c r="D9" s="15" t="s">
        <v>762</v>
      </c>
      <c r="E9" s="16">
        <v>0.65</v>
      </c>
      <c r="F9" s="17">
        <v>0.85813520459468684</v>
      </c>
      <c r="G9" s="17">
        <v>1.8324999999999999E-3</v>
      </c>
      <c r="H9" s="18">
        <v>1229</v>
      </c>
      <c r="I9" s="18">
        <v>22</v>
      </c>
      <c r="J9" s="18">
        <v>820</v>
      </c>
      <c r="K9" s="18">
        <v>657</v>
      </c>
      <c r="L9" s="18">
        <v>733</v>
      </c>
      <c r="M9" s="18">
        <v>729</v>
      </c>
      <c r="N9" s="18">
        <v>664</v>
      </c>
      <c r="O9" s="18">
        <v>738</v>
      </c>
      <c r="P9" s="18">
        <v>697</v>
      </c>
      <c r="Q9" s="18">
        <v>698</v>
      </c>
      <c r="R9" s="19" t="s">
        <v>758</v>
      </c>
      <c r="S9" s="20">
        <f t="shared" si="1"/>
        <v>-6.8965517241379288</v>
      </c>
      <c r="T9" s="20">
        <f t="shared" si="0"/>
        <v>14.285714285714281</v>
      </c>
      <c r="U9" s="2" t="s">
        <v>759</v>
      </c>
    </row>
    <row r="10" spans="3:21" x14ac:dyDescent="0.2">
      <c r="C10" s="14" t="s">
        <v>756</v>
      </c>
      <c r="D10" s="15" t="s">
        <v>763</v>
      </c>
      <c r="E10" s="16">
        <v>0.85</v>
      </c>
      <c r="F10" s="17">
        <v>0.86180464019164715</v>
      </c>
      <c r="G10" s="17">
        <v>1.7298999999999999E-3</v>
      </c>
      <c r="H10" s="18">
        <v>1195</v>
      </c>
      <c r="I10" s="18">
        <v>21</v>
      </c>
      <c r="J10" s="18">
        <v>775</v>
      </c>
      <c r="K10" s="18">
        <v>644</v>
      </c>
      <c r="L10" s="18">
        <v>704</v>
      </c>
      <c r="M10" s="18">
        <v>700</v>
      </c>
      <c r="N10" s="18">
        <v>679</v>
      </c>
      <c r="O10" s="18">
        <v>750</v>
      </c>
      <c r="P10" s="18">
        <v>711</v>
      </c>
      <c r="Q10" s="18">
        <v>712</v>
      </c>
      <c r="R10" s="19" t="s">
        <v>758</v>
      </c>
      <c r="S10" s="20">
        <f t="shared" si="1"/>
        <v>5.7142857142857162</v>
      </c>
      <c r="T10" s="20">
        <f t="shared" si="0"/>
        <v>13.333333333333337</v>
      </c>
      <c r="U10" s="2" t="s">
        <v>759</v>
      </c>
    </row>
    <row r="11" spans="3:21" x14ac:dyDescent="0.2">
      <c r="C11" s="14" t="s">
        <v>756</v>
      </c>
      <c r="D11" s="15" t="s">
        <v>764</v>
      </c>
      <c r="E11" s="16">
        <v>1.05</v>
      </c>
      <c r="F11" s="17">
        <v>0.85725221091122439</v>
      </c>
      <c r="G11" s="17">
        <v>1.7481E-3</v>
      </c>
      <c r="H11" s="18">
        <v>1237</v>
      </c>
      <c r="I11" s="18">
        <v>21</v>
      </c>
      <c r="J11" s="18">
        <v>831</v>
      </c>
      <c r="K11" s="18">
        <v>660</v>
      </c>
      <c r="L11" s="18">
        <v>739</v>
      </c>
      <c r="M11" s="18">
        <v>736</v>
      </c>
      <c r="N11" s="18">
        <v>692</v>
      </c>
      <c r="O11" s="18">
        <v>763</v>
      </c>
      <c r="P11" s="18">
        <v>726</v>
      </c>
      <c r="Q11" s="18">
        <v>726</v>
      </c>
      <c r="R11" s="19" t="s">
        <v>758</v>
      </c>
      <c r="S11" s="20">
        <f t="shared" si="1"/>
        <v>-28.571428571428562</v>
      </c>
      <c r="T11" s="20">
        <f t="shared" si="0"/>
        <v>14.285714285714281</v>
      </c>
      <c r="U11" s="2" t="s">
        <v>759</v>
      </c>
    </row>
    <row r="12" spans="3:21" x14ac:dyDescent="0.2">
      <c r="C12" s="14" t="s">
        <v>756</v>
      </c>
      <c r="D12" s="15" t="s">
        <v>765</v>
      </c>
      <c r="E12" s="16">
        <v>1.25</v>
      </c>
      <c r="F12" s="17">
        <v>0.85812179124268884</v>
      </c>
      <c r="G12" s="17">
        <v>1.6907000000000001E-3</v>
      </c>
      <c r="H12" s="18">
        <v>1229</v>
      </c>
      <c r="I12" s="18">
        <v>21</v>
      </c>
      <c r="J12" s="18">
        <v>819</v>
      </c>
      <c r="K12" s="18">
        <v>658</v>
      </c>
      <c r="L12" s="18">
        <v>732</v>
      </c>
      <c r="M12" s="18">
        <v>729</v>
      </c>
      <c r="N12" s="18">
        <v>706</v>
      </c>
      <c r="O12" s="18">
        <v>777</v>
      </c>
      <c r="P12" s="18">
        <v>740</v>
      </c>
      <c r="Q12" s="18">
        <v>740</v>
      </c>
      <c r="R12" s="19" t="s">
        <v>758</v>
      </c>
      <c r="S12" s="20">
        <f t="shared" si="1"/>
        <v>18.181818181818176</v>
      </c>
      <c r="T12" s="20">
        <f t="shared" si="0"/>
        <v>13.33333333333333</v>
      </c>
      <c r="U12" s="2" t="s">
        <v>759</v>
      </c>
    </row>
    <row r="13" spans="3:21" x14ac:dyDescent="0.2">
      <c r="C13" s="14" t="s">
        <v>756</v>
      </c>
      <c r="D13" s="15" t="s">
        <v>766</v>
      </c>
      <c r="E13" s="16">
        <v>1.45</v>
      </c>
      <c r="F13" s="17">
        <v>0.85689774488827075</v>
      </c>
      <c r="G13" s="17">
        <v>1.6812000000000001E-3</v>
      </c>
      <c r="H13" s="18">
        <v>1241</v>
      </c>
      <c r="I13" s="18">
        <v>21</v>
      </c>
      <c r="J13" s="18">
        <v>838</v>
      </c>
      <c r="K13" s="18">
        <v>662</v>
      </c>
      <c r="L13" s="18">
        <v>743</v>
      </c>
      <c r="M13" s="18">
        <v>739</v>
      </c>
      <c r="N13" s="18">
        <v>719</v>
      </c>
      <c r="O13" s="18">
        <v>793</v>
      </c>
      <c r="P13" s="18">
        <v>755</v>
      </c>
      <c r="Q13" s="18">
        <v>755</v>
      </c>
      <c r="R13" s="19" t="s">
        <v>758</v>
      </c>
      <c r="S13" s="20">
        <f t="shared" si="1"/>
        <v>14.285714285714281</v>
      </c>
      <c r="T13" s="20">
        <f t="shared" si="0"/>
        <v>14.285714285714281</v>
      </c>
      <c r="U13" s="2" t="s">
        <v>759</v>
      </c>
    </row>
    <row r="14" spans="3:21" x14ac:dyDescent="0.2">
      <c r="C14" s="14" t="s">
        <v>756</v>
      </c>
      <c r="D14" s="15" t="s">
        <v>767</v>
      </c>
      <c r="E14" s="16">
        <v>1.65</v>
      </c>
      <c r="F14" s="17">
        <v>0.85548570364693544</v>
      </c>
      <c r="G14" s="17">
        <v>1.6949999999999999E-3</v>
      </c>
      <c r="H14" s="18">
        <v>1254</v>
      </c>
      <c r="I14" s="18">
        <v>21</v>
      </c>
      <c r="J14" s="18">
        <v>859</v>
      </c>
      <c r="K14" s="18">
        <v>673</v>
      </c>
      <c r="L14" s="18">
        <v>757</v>
      </c>
      <c r="M14" s="18">
        <v>753</v>
      </c>
      <c r="N14" s="18">
        <v>734</v>
      </c>
      <c r="O14" s="18">
        <v>811</v>
      </c>
      <c r="P14" s="18">
        <v>769</v>
      </c>
      <c r="Q14" s="18">
        <v>770</v>
      </c>
      <c r="R14" s="19" t="s">
        <v>758</v>
      </c>
      <c r="S14" s="20">
        <f t="shared" si="1"/>
        <v>7.1428571428571495</v>
      </c>
      <c r="T14" s="20">
        <f t="shared" si="0"/>
        <v>11.764705882352951</v>
      </c>
      <c r="U14" s="2" t="s">
        <v>759</v>
      </c>
    </row>
    <row r="15" spans="3:21" x14ac:dyDescent="0.2">
      <c r="C15" s="14" t="s">
        <v>756</v>
      </c>
      <c r="D15" s="15" t="s">
        <v>768</v>
      </c>
      <c r="E15" s="16">
        <v>1.85</v>
      </c>
      <c r="F15" s="17">
        <v>0.8528396340217882</v>
      </c>
      <c r="G15" s="17">
        <v>1.8813E-3</v>
      </c>
      <c r="H15" s="18">
        <v>1279</v>
      </c>
      <c r="I15" s="18">
        <v>23</v>
      </c>
      <c r="J15" s="18">
        <v>886</v>
      </c>
      <c r="K15" s="18">
        <v>695</v>
      </c>
      <c r="L15" s="18">
        <v>785</v>
      </c>
      <c r="M15" s="18">
        <v>782</v>
      </c>
      <c r="N15" s="18">
        <v>751</v>
      </c>
      <c r="O15" s="18">
        <v>829</v>
      </c>
      <c r="P15" s="18">
        <v>786</v>
      </c>
      <c r="Q15" s="18">
        <v>787</v>
      </c>
      <c r="R15" s="19" t="s">
        <v>758</v>
      </c>
      <c r="S15" s="20">
        <f t="shared" si="1"/>
        <v>-66.666666666666586</v>
      </c>
      <c r="T15" s="20">
        <f t="shared" si="0"/>
        <v>11.111111111111097</v>
      </c>
      <c r="U15" s="2" t="s">
        <v>759</v>
      </c>
    </row>
    <row r="16" spans="3:21" x14ac:dyDescent="0.2">
      <c r="C16" s="14" t="s">
        <v>756</v>
      </c>
      <c r="D16" s="15" t="s">
        <v>769</v>
      </c>
      <c r="E16" s="16">
        <v>2.0499999999999998</v>
      </c>
      <c r="F16" s="17">
        <v>0.85314543765144701</v>
      </c>
      <c r="G16" s="17">
        <v>1.7463999999999999E-3</v>
      </c>
      <c r="H16" s="18">
        <v>1276</v>
      </c>
      <c r="I16" s="18">
        <v>21</v>
      </c>
      <c r="J16" s="18">
        <v>883</v>
      </c>
      <c r="K16" s="18">
        <v>693</v>
      </c>
      <c r="L16" s="18">
        <v>782</v>
      </c>
      <c r="M16" s="18">
        <v>778</v>
      </c>
      <c r="N16" s="18">
        <v>767</v>
      </c>
      <c r="O16" s="18">
        <v>848</v>
      </c>
      <c r="P16" s="18">
        <v>804</v>
      </c>
      <c r="Q16" s="18">
        <v>805</v>
      </c>
      <c r="R16" s="19" t="s">
        <v>758</v>
      </c>
      <c r="S16" s="20">
        <f t="shared" si="1"/>
        <v>8.6956521739130501</v>
      </c>
      <c r="T16" s="20">
        <f t="shared" si="0"/>
        <v>10.526315789473694</v>
      </c>
      <c r="U16" s="2" t="s">
        <v>759</v>
      </c>
    </row>
    <row r="17" spans="3:21" x14ac:dyDescent="0.2">
      <c r="C17" s="14" t="s">
        <v>756</v>
      </c>
      <c r="D17" s="15" t="s">
        <v>770</v>
      </c>
      <c r="E17" s="16">
        <v>2.25</v>
      </c>
      <c r="F17" s="17">
        <v>0.85084936293192093</v>
      </c>
      <c r="G17" s="17">
        <v>1.7868000000000001E-3</v>
      </c>
      <c r="H17" s="18">
        <v>1297</v>
      </c>
      <c r="I17" s="18">
        <v>22</v>
      </c>
      <c r="J17" s="18">
        <v>899</v>
      </c>
      <c r="K17" s="18">
        <v>715</v>
      </c>
      <c r="L17" s="18">
        <v>805</v>
      </c>
      <c r="M17" s="18">
        <v>804</v>
      </c>
      <c r="N17" s="18">
        <v>783</v>
      </c>
      <c r="O17" s="18">
        <v>867</v>
      </c>
      <c r="P17" s="18">
        <v>823</v>
      </c>
      <c r="Q17" s="18">
        <v>823</v>
      </c>
      <c r="R17" s="19" t="s">
        <v>758</v>
      </c>
      <c r="S17" s="20">
        <f t="shared" si="1"/>
        <v>4.7619047619047654</v>
      </c>
      <c r="T17" s="20">
        <f t="shared" si="0"/>
        <v>10.000000000000009</v>
      </c>
      <c r="U17" s="2" t="s">
        <v>759</v>
      </c>
    </row>
    <row r="18" spans="3:21" x14ac:dyDescent="0.2">
      <c r="C18" s="14" t="s">
        <v>756</v>
      </c>
      <c r="D18" s="15" t="s">
        <v>771</v>
      </c>
      <c r="E18" s="16">
        <v>2.4500000000000002</v>
      </c>
      <c r="F18" s="17">
        <v>0.84573534051862254</v>
      </c>
      <c r="G18" s="17">
        <v>1.6646E-3</v>
      </c>
      <c r="H18" s="18">
        <v>1346</v>
      </c>
      <c r="I18" s="18">
        <v>21</v>
      </c>
      <c r="J18" s="18">
        <v>927</v>
      </c>
      <c r="K18" s="18">
        <v>759</v>
      </c>
      <c r="L18" s="18">
        <v>847</v>
      </c>
      <c r="M18" s="18">
        <v>850</v>
      </c>
      <c r="N18" s="18">
        <v>801</v>
      </c>
      <c r="O18" s="18">
        <v>884</v>
      </c>
      <c r="P18" s="18">
        <v>843</v>
      </c>
      <c r="Q18" s="18">
        <v>843</v>
      </c>
      <c r="R18" s="19" t="s">
        <v>758</v>
      </c>
      <c r="S18" s="20">
        <f t="shared" si="1"/>
        <v>-7.6923076923076827</v>
      </c>
      <c r="T18" s="20">
        <f t="shared" si="0"/>
        <v>9.5238095238095113</v>
      </c>
      <c r="U18" s="2" t="s">
        <v>759</v>
      </c>
    </row>
    <row r="19" spans="3:21" x14ac:dyDescent="0.2">
      <c r="C19" s="14" t="s">
        <v>756</v>
      </c>
      <c r="D19" s="15" t="s">
        <v>772</v>
      </c>
      <c r="E19" s="16">
        <v>2.65</v>
      </c>
      <c r="F19" s="17">
        <v>0.84903148980804277</v>
      </c>
      <c r="G19" s="17">
        <v>1.6888999999999999E-3</v>
      </c>
      <c r="H19" s="18">
        <v>1315</v>
      </c>
      <c r="I19" s="18">
        <v>21</v>
      </c>
      <c r="J19" s="18">
        <v>906</v>
      </c>
      <c r="K19" s="18">
        <v>731</v>
      </c>
      <c r="L19" s="18">
        <v>821</v>
      </c>
      <c r="M19" s="18">
        <v>822</v>
      </c>
      <c r="N19" s="18">
        <v>821</v>
      </c>
      <c r="O19" s="18">
        <v>904</v>
      </c>
      <c r="P19" s="18">
        <v>864</v>
      </c>
      <c r="Q19" s="18">
        <v>863</v>
      </c>
      <c r="R19" s="19" t="s">
        <v>758</v>
      </c>
      <c r="S19" s="20">
        <f t="shared" si="1"/>
        <v>20.000000000000018</v>
      </c>
      <c r="T19" s="20">
        <f t="shared" si="0"/>
        <v>9.0909090909090988</v>
      </c>
      <c r="U19" s="2" t="s">
        <v>759</v>
      </c>
    </row>
    <row r="20" spans="3:21" x14ac:dyDescent="0.2">
      <c r="C20" s="14" t="s">
        <v>756</v>
      </c>
      <c r="D20" s="15" t="s">
        <v>773</v>
      </c>
      <c r="E20" s="16">
        <v>2.85</v>
      </c>
      <c r="F20" s="17">
        <v>0.84783978106968183</v>
      </c>
      <c r="G20" s="17">
        <v>1.6992999999999999E-3</v>
      </c>
      <c r="H20" s="18">
        <v>1326</v>
      </c>
      <c r="I20" s="18">
        <v>21</v>
      </c>
      <c r="J20" s="18">
        <v>913</v>
      </c>
      <c r="K20" s="18">
        <v>740</v>
      </c>
      <c r="L20" s="18">
        <v>831</v>
      </c>
      <c r="M20" s="18">
        <v>833</v>
      </c>
      <c r="N20" s="18">
        <v>844</v>
      </c>
      <c r="O20" s="18">
        <v>927</v>
      </c>
      <c r="P20" s="18">
        <v>886</v>
      </c>
      <c r="Q20" s="18">
        <v>886</v>
      </c>
      <c r="R20" s="19" t="s">
        <v>758</v>
      </c>
      <c r="S20" s="20">
        <f t="shared" si="1"/>
        <v>6.249999999999992</v>
      </c>
      <c r="T20" s="20">
        <f t="shared" si="0"/>
        <v>7.4074074074073977</v>
      </c>
      <c r="U20" s="2" t="s">
        <v>759</v>
      </c>
    </row>
    <row r="21" spans="3:21" x14ac:dyDescent="0.2">
      <c r="C21" s="14" t="s">
        <v>756</v>
      </c>
      <c r="D21" s="15" t="s">
        <v>774</v>
      </c>
      <c r="E21" s="16">
        <v>3.05</v>
      </c>
      <c r="F21" s="17">
        <v>0.84381234414769068</v>
      </c>
      <c r="G21" s="17">
        <v>1.6593000000000001E-3</v>
      </c>
      <c r="H21" s="18">
        <v>1364</v>
      </c>
      <c r="I21" s="18">
        <v>21</v>
      </c>
      <c r="J21" s="18">
        <v>946</v>
      </c>
      <c r="K21" s="18">
        <v>775</v>
      </c>
      <c r="L21" s="18">
        <v>863</v>
      </c>
      <c r="M21" s="18">
        <v>867</v>
      </c>
      <c r="N21" s="18">
        <v>875</v>
      </c>
      <c r="O21" s="18">
        <v>957</v>
      </c>
      <c r="P21" s="18">
        <v>913</v>
      </c>
      <c r="Q21" s="18">
        <v>914</v>
      </c>
      <c r="R21" s="19" t="s">
        <v>758</v>
      </c>
      <c r="S21" s="20">
        <f t="shared" si="1"/>
        <v>2.2727272727272747</v>
      </c>
      <c r="T21" s="20">
        <f t="shared" si="0"/>
        <v>5.7142857142857197</v>
      </c>
      <c r="U21" s="2" t="s">
        <v>759</v>
      </c>
    </row>
    <row r="22" spans="3:21" x14ac:dyDescent="0.2">
      <c r="C22" s="14" t="s">
        <v>756</v>
      </c>
      <c r="D22" s="15" t="s">
        <v>775</v>
      </c>
      <c r="E22" s="16">
        <v>3.25</v>
      </c>
      <c r="F22" s="17">
        <v>0.83584294143039328</v>
      </c>
      <c r="G22" s="17">
        <v>1.6405E-3</v>
      </c>
      <c r="H22" s="18">
        <v>1440</v>
      </c>
      <c r="I22" s="18">
        <v>21</v>
      </c>
      <c r="J22" s="18">
        <v>1046</v>
      </c>
      <c r="K22" s="18">
        <v>879</v>
      </c>
      <c r="L22" s="18">
        <v>951</v>
      </c>
      <c r="M22" s="18">
        <v>948</v>
      </c>
      <c r="N22" s="18">
        <v>908</v>
      </c>
      <c r="O22" s="18">
        <v>1000</v>
      </c>
      <c r="P22" s="18">
        <v>948</v>
      </c>
      <c r="Q22" s="18">
        <v>949</v>
      </c>
      <c r="R22" s="19" t="s">
        <v>758</v>
      </c>
      <c r="S22" s="20">
        <f t="shared" si="1"/>
        <v>3.773584905660381</v>
      </c>
      <c r="T22" s="20">
        <f t="shared" si="0"/>
        <v>5.1282051282051322</v>
      </c>
      <c r="U22" s="2" t="s">
        <v>759</v>
      </c>
    </row>
    <row r="23" spans="3:21" x14ac:dyDescent="0.2">
      <c r="C23" s="14" t="s">
        <v>756</v>
      </c>
      <c r="D23" s="15" t="s">
        <v>776</v>
      </c>
      <c r="E23" s="16">
        <v>3.45</v>
      </c>
      <c r="F23" s="17">
        <v>0.83013249276081369</v>
      </c>
      <c r="G23" s="17">
        <v>1.7393E-3</v>
      </c>
      <c r="H23" s="18">
        <v>1496</v>
      </c>
      <c r="I23" s="18">
        <v>22</v>
      </c>
      <c r="J23" s="18">
        <v>1103</v>
      </c>
      <c r="K23" s="18">
        <v>917</v>
      </c>
      <c r="L23" s="18">
        <v>1004</v>
      </c>
      <c r="M23" s="18">
        <v>1001</v>
      </c>
      <c r="N23" s="18">
        <v>938</v>
      </c>
      <c r="O23" s="18">
        <v>1045</v>
      </c>
      <c r="P23" s="18">
        <v>987</v>
      </c>
      <c r="Q23" s="18">
        <v>989</v>
      </c>
      <c r="R23" s="19" t="s">
        <v>758</v>
      </c>
      <c r="S23" s="20">
        <f t="shared" si="1"/>
        <v>-14.285714285714267</v>
      </c>
      <c r="T23" s="20">
        <f t="shared" si="0"/>
        <v>4.7619047619047556</v>
      </c>
      <c r="U23" s="2" t="s">
        <v>759</v>
      </c>
    </row>
    <row r="24" spans="3:21" x14ac:dyDescent="0.2">
      <c r="C24" s="14" t="s">
        <v>756</v>
      </c>
      <c r="D24" s="15" t="s">
        <v>777</v>
      </c>
      <c r="E24" s="16">
        <v>3.65</v>
      </c>
      <c r="F24" s="17">
        <v>0.83160141077379923</v>
      </c>
      <c r="G24" s="17">
        <v>1.6800999999999999E-3</v>
      </c>
      <c r="H24" s="18">
        <v>1481</v>
      </c>
      <c r="I24" s="18">
        <v>21</v>
      </c>
      <c r="J24" s="18">
        <v>1080</v>
      </c>
      <c r="K24" s="18">
        <v>907</v>
      </c>
      <c r="L24" s="18">
        <v>990</v>
      </c>
      <c r="M24" s="18">
        <v>987</v>
      </c>
      <c r="N24" s="18">
        <v>973</v>
      </c>
      <c r="O24" s="18">
        <v>1101</v>
      </c>
      <c r="P24" s="18">
        <v>1029</v>
      </c>
      <c r="Q24" s="18">
        <v>1031</v>
      </c>
      <c r="R24" s="19" t="s">
        <v>758</v>
      </c>
      <c r="S24" s="20">
        <f t="shared" si="1"/>
        <v>3.5714285714285747</v>
      </c>
      <c r="T24" s="20">
        <f t="shared" si="0"/>
        <v>3.773584905660381</v>
      </c>
      <c r="U24" s="2" t="s">
        <v>759</v>
      </c>
    </row>
    <row r="25" spans="3:21" x14ac:dyDescent="0.2">
      <c r="C25" s="14" t="s">
        <v>756</v>
      </c>
      <c r="D25" s="15" t="s">
        <v>778</v>
      </c>
      <c r="E25" s="16">
        <v>3.85</v>
      </c>
      <c r="F25" s="17">
        <v>0.82609538574784735</v>
      </c>
      <c r="G25" s="17">
        <v>1.6413000000000001E-3</v>
      </c>
      <c r="H25" s="18">
        <v>1535</v>
      </c>
      <c r="I25" s="18">
        <v>21</v>
      </c>
      <c r="J25" s="18">
        <v>1152</v>
      </c>
      <c r="K25" s="18">
        <v>951</v>
      </c>
      <c r="L25" s="18">
        <v>1046</v>
      </c>
      <c r="M25" s="18">
        <v>1044</v>
      </c>
      <c r="N25" s="18">
        <v>1019</v>
      </c>
      <c r="O25" s="18">
        <v>1157</v>
      </c>
      <c r="P25" s="18">
        <v>1082</v>
      </c>
      <c r="Q25" s="18">
        <v>1084</v>
      </c>
      <c r="R25" s="19" t="s">
        <v>758</v>
      </c>
      <c r="S25" s="20">
        <f t="shared" si="1"/>
        <v>2.7027027027026991</v>
      </c>
      <c r="T25" s="20">
        <f t="shared" si="0"/>
        <v>2.7027027027026991</v>
      </c>
      <c r="U25" s="2" t="s">
        <v>759</v>
      </c>
    </row>
    <row r="26" spans="3:21" x14ac:dyDescent="0.2">
      <c r="C26" s="14" t="s">
        <v>756</v>
      </c>
      <c r="D26" s="15" t="s">
        <v>779</v>
      </c>
      <c r="E26" s="16">
        <v>4.05</v>
      </c>
      <c r="F26" s="17">
        <v>0.81936354671643896</v>
      </c>
      <c r="G26" s="17">
        <v>1.7357E-3</v>
      </c>
      <c r="H26" s="18">
        <v>1600</v>
      </c>
      <c r="I26" s="18">
        <v>22</v>
      </c>
      <c r="J26" s="18">
        <v>1227</v>
      </c>
      <c r="K26" s="18">
        <v>1022</v>
      </c>
      <c r="L26" s="18">
        <v>1120</v>
      </c>
      <c r="M26" s="18">
        <v>1121</v>
      </c>
      <c r="N26" s="18">
        <v>1089</v>
      </c>
      <c r="O26" s="18">
        <v>1234</v>
      </c>
      <c r="P26" s="18">
        <v>1156</v>
      </c>
      <c r="Q26" s="18">
        <v>1158</v>
      </c>
      <c r="R26" s="19" t="s">
        <v>758</v>
      </c>
      <c r="S26" s="20">
        <f t="shared" si="1"/>
        <v>1.4084507042253533</v>
      </c>
      <c r="T26" s="20">
        <f t="shared" si="0"/>
        <v>1.7699115044247802</v>
      </c>
      <c r="U26" s="2" t="s">
        <v>759</v>
      </c>
    </row>
    <row r="27" spans="3:21" x14ac:dyDescent="0.2">
      <c r="C27" s="14" t="s">
        <v>756</v>
      </c>
      <c r="D27" s="15" t="s">
        <v>780</v>
      </c>
      <c r="E27" s="16">
        <v>4.25</v>
      </c>
      <c r="F27" s="17">
        <v>0.80447358222450605</v>
      </c>
      <c r="G27" s="17">
        <v>1.7102E-3</v>
      </c>
      <c r="H27" s="18">
        <v>1748</v>
      </c>
      <c r="I27" s="18">
        <v>22</v>
      </c>
      <c r="J27" s="18">
        <v>1332</v>
      </c>
      <c r="K27" s="18">
        <v>1180</v>
      </c>
      <c r="L27" s="18">
        <v>1262</v>
      </c>
      <c r="M27" s="18">
        <v>1265</v>
      </c>
      <c r="N27" s="18">
        <v>1196</v>
      </c>
      <c r="O27" s="18">
        <v>1343</v>
      </c>
      <c r="P27" s="18">
        <v>1269</v>
      </c>
      <c r="Q27" s="18">
        <v>1269</v>
      </c>
      <c r="R27" s="19" t="s">
        <v>758</v>
      </c>
      <c r="S27" s="20">
        <f t="shared" si="1"/>
        <v>1.1976047904191627</v>
      </c>
      <c r="T27" s="20">
        <f t="shared" si="0"/>
        <v>1.4925373134328372</v>
      </c>
      <c r="U27" s="2" t="s">
        <v>759</v>
      </c>
    </row>
    <row r="28" spans="3:21" x14ac:dyDescent="0.2">
      <c r="C28" s="14" t="s">
        <v>756</v>
      </c>
      <c r="D28" s="15" t="s">
        <v>781</v>
      </c>
      <c r="E28" s="16">
        <v>4.45</v>
      </c>
      <c r="F28" s="17">
        <v>0.78730594737974191</v>
      </c>
      <c r="G28" s="17">
        <v>1.8136999999999999E-3</v>
      </c>
      <c r="H28" s="18">
        <v>1921</v>
      </c>
      <c r="I28" s="18">
        <v>24</v>
      </c>
      <c r="J28" s="18">
        <v>1522</v>
      </c>
      <c r="K28" s="18">
        <v>1334</v>
      </c>
      <c r="L28" s="18">
        <v>1429</v>
      </c>
      <c r="M28" s="18">
        <v>1429</v>
      </c>
      <c r="N28" s="18">
        <v>1318</v>
      </c>
      <c r="O28" s="18">
        <v>1505</v>
      </c>
      <c r="P28" s="18">
        <v>1403</v>
      </c>
      <c r="Q28" s="18">
        <v>1405</v>
      </c>
      <c r="R28" s="19" t="s">
        <v>758</v>
      </c>
      <c r="S28" s="20">
        <f t="shared" si="1"/>
        <v>2.1739130434782625</v>
      </c>
      <c r="T28" s="20">
        <f t="shared" si="0"/>
        <v>1.4184397163120579</v>
      </c>
      <c r="U28" s="2" t="s">
        <v>759</v>
      </c>
    </row>
    <row r="29" spans="3:21" x14ac:dyDescent="0.2">
      <c r="C29" s="14" t="s">
        <v>756</v>
      </c>
      <c r="D29" s="15" t="s">
        <v>782</v>
      </c>
      <c r="E29" s="16">
        <v>4.6500000000000004</v>
      </c>
      <c r="F29" s="17">
        <v>0.77891979493525221</v>
      </c>
      <c r="G29" s="17">
        <v>1.6946999999999999E-3</v>
      </c>
      <c r="H29" s="18">
        <v>2007</v>
      </c>
      <c r="I29" s="18">
        <v>22</v>
      </c>
      <c r="J29" s="18">
        <v>1620</v>
      </c>
      <c r="K29" s="18">
        <v>1404</v>
      </c>
      <c r="L29" s="18">
        <v>1521</v>
      </c>
      <c r="M29" s="18">
        <v>1525</v>
      </c>
      <c r="N29" s="18">
        <v>1457</v>
      </c>
      <c r="O29" s="18">
        <v>1653</v>
      </c>
      <c r="P29" s="18">
        <v>1544</v>
      </c>
      <c r="Q29" s="18">
        <v>1548</v>
      </c>
      <c r="R29" s="19" t="s">
        <v>758</v>
      </c>
      <c r="S29" s="20">
        <f t="shared" si="1"/>
        <v>0.78124999999999722</v>
      </c>
      <c r="T29" s="20">
        <f t="shared" si="0"/>
        <v>1.1428571428571388</v>
      </c>
      <c r="U29" s="2" t="s">
        <v>759</v>
      </c>
    </row>
    <row r="30" spans="3:21" x14ac:dyDescent="0.2">
      <c r="C30" s="14" t="s">
        <v>756</v>
      </c>
      <c r="D30" s="15" t="s">
        <v>783</v>
      </c>
      <c r="E30" s="16">
        <v>4.8499999999999996</v>
      </c>
      <c r="F30" s="17">
        <v>0.75827529447725028</v>
      </c>
      <c r="G30" s="17">
        <v>1.9235000000000001E-3</v>
      </c>
      <c r="H30" s="18">
        <v>2223</v>
      </c>
      <c r="I30" s="18">
        <v>25</v>
      </c>
      <c r="J30" s="18">
        <v>1881</v>
      </c>
      <c r="K30" s="18">
        <v>1679</v>
      </c>
      <c r="L30" s="18">
        <v>1777</v>
      </c>
      <c r="M30" s="18">
        <v>1778</v>
      </c>
      <c r="N30" s="18">
        <v>1612</v>
      </c>
      <c r="O30" s="18">
        <v>1807</v>
      </c>
      <c r="P30" s="18">
        <v>1719</v>
      </c>
      <c r="Q30" s="18">
        <v>1716</v>
      </c>
      <c r="R30" s="19" t="s">
        <v>758</v>
      </c>
      <c r="S30" s="20">
        <f t="shared" si="1"/>
        <v>3.0769230769230793</v>
      </c>
      <c r="T30" s="20">
        <f t="shared" si="0"/>
        <v>2.1978021978021998</v>
      </c>
      <c r="U30" s="2" t="s">
        <v>759</v>
      </c>
    </row>
    <row r="31" spans="3:21" x14ac:dyDescent="0.2">
      <c r="C31" s="14" t="s">
        <v>756</v>
      </c>
      <c r="D31" s="15" t="s">
        <v>702</v>
      </c>
      <c r="E31" s="16">
        <v>5.05</v>
      </c>
      <c r="F31" s="17">
        <v>0.7529540409745572</v>
      </c>
      <c r="G31" s="17">
        <v>2.2052999999999999E-3</v>
      </c>
      <c r="H31" s="18">
        <v>2279</v>
      </c>
      <c r="I31" s="18">
        <v>29</v>
      </c>
      <c r="J31" s="18">
        <v>1945</v>
      </c>
      <c r="K31" s="18">
        <v>1725</v>
      </c>
      <c r="L31" s="18">
        <v>1842</v>
      </c>
      <c r="M31" s="18">
        <v>1844</v>
      </c>
      <c r="N31" s="18">
        <v>1719</v>
      </c>
      <c r="O31" s="18">
        <v>1876</v>
      </c>
      <c r="P31" s="18">
        <v>1810</v>
      </c>
      <c r="Q31" s="18">
        <v>1807</v>
      </c>
      <c r="R31" s="19" t="s">
        <v>758</v>
      </c>
      <c r="S31" s="20">
        <f t="shared" si="1"/>
        <v>3.2258064516129061</v>
      </c>
      <c r="T31" s="20">
        <f t="shared" si="0"/>
        <v>4.0000000000000036</v>
      </c>
      <c r="U31" s="2" t="s">
        <v>759</v>
      </c>
    </row>
    <row r="32" spans="3:21" x14ac:dyDescent="0.2">
      <c r="C32" s="14" t="s">
        <v>756</v>
      </c>
      <c r="D32" s="15" t="s">
        <v>705</v>
      </c>
      <c r="E32" s="16">
        <v>5.25</v>
      </c>
      <c r="F32" s="17">
        <v>0.74813802373045368</v>
      </c>
      <c r="G32" s="17">
        <v>1.7089E-3</v>
      </c>
      <c r="H32" s="18">
        <v>2331</v>
      </c>
      <c r="I32" s="18">
        <v>23</v>
      </c>
      <c r="J32" s="18">
        <v>2003</v>
      </c>
      <c r="K32" s="18">
        <v>1805</v>
      </c>
      <c r="L32" s="18">
        <v>1904</v>
      </c>
      <c r="M32" s="18">
        <v>1903</v>
      </c>
      <c r="N32" s="18">
        <v>1785</v>
      </c>
      <c r="O32" s="18">
        <v>1918</v>
      </c>
      <c r="P32" s="18">
        <v>1860</v>
      </c>
      <c r="Q32" s="18">
        <v>1859</v>
      </c>
      <c r="R32" s="19" t="s">
        <v>758</v>
      </c>
      <c r="S32" s="20">
        <f t="shared" si="1"/>
        <v>1.1560693641618507</v>
      </c>
      <c r="T32" s="20">
        <f t="shared" si="0"/>
        <v>5.4054054054054097</v>
      </c>
      <c r="U32" s="2" t="s">
        <v>759</v>
      </c>
    </row>
    <row r="33" spans="3:21" x14ac:dyDescent="0.2">
      <c r="C33" s="14" t="s">
        <v>756</v>
      </c>
      <c r="D33" s="15" t="s">
        <v>784</v>
      </c>
      <c r="E33" s="16">
        <v>5.45</v>
      </c>
      <c r="F33" s="17">
        <v>0.73469025452698322</v>
      </c>
      <c r="G33" s="17">
        <v>1.6693999999999999E-3</v>
      </c>
      <c r="H33" s="18">
        <v>2477</v>
      </c>
      <c r="I33" s="18">
        <v>23</v>
      </c>
      <c r="J33" s="18">
        <v>2204</v>
      </c>
      <c r="K33" s="18">
        <v>1953</v>
      </c>
      <c r="L33" s="18">
        <v>2077</v>
      </c>
      <c r="M33" s="18">
        <v>2076</v>
      </c>
      <c r="N33" s="18">
        <v>1835</v>
      </c>
      <c r="O33" s="18">
        <v>1948</v>
      </c>
      <c r="P33" s="18">
        <v>1897</v>
      </c>
      <c r="Q33" s="18">
        <v>1896</v>
      </c>
      <c r="R33" s="19" t="s">
        <v>758</v>
      </c>
      <c r="S33" s="20">
        <f t="shared" si="1"/>
        <v>-1.3986013986013999</v>
      </c>
      <c r="T33" s="20">
        <f t="shared" si="0"/>
        <v>8.333333333333341</v>
      </c>
      <c r="U33" s="2" t="s">
        <v>759</v>
      </c>
    </row>
    <row r="34" spans="3:21" x14ac:dyDescent="0.2">
      <c r="C34" s="14" t="s">
        <v>756</v>
      </c>
      <c r="D34" s="15" t="s">
        <v>9</v>
      </c>
      <c r="E34" s="16">
        <v>5.65</v>
      </c>
      <c r="F34" s="17">
        <v>0.74573027505708422</v>
      </c>
      <c r="G34" s="17">
        <v>1.6822E-3</v>
      </c>
      <c r="H34" s="18">
        <v>2357</v>
      </c>
      <c r="I34" s="18">
        <v>23</v>
      </c>
      <c r="J34" s="18">
        <v>2040</v>
      </c>
      <c r="K34" s="18">
        <v>1830</v>
      </c>
      <c r="L34" s="18">
        <v>1934</v>
      </c>
      <c r="M34" s="18">
        <v>1932</v>
      </c>
      <c r="N34" s="18">
        <v>1871</v>
      </c>
      <c r="O34" s="18">
        <v>1967</v>
      </c>
      <c r="P34" s="18">
        <v>1921</v>
      </c>
      <c r="Q34" s="18">
        <v>1921</v>
      </c>
      <c r="R34" s="19" t="s">
        <v>758</v>
      </c>
      <c r="S34" s="20">
        <f t="shared" si="1"/>
        <v>4.3478260869565064</v>
      </c>
      <c r="T34" s="20">
        <f t="shared" si="0"/>
        <v>9.52380952380949</v>
      </c>
      <c r="U34" s="2" t="s">
        <v>759</v>
      </c>
    </row>
    <row r="35" spans="3:21" x14ac:dyDescent="0.2">
      <c r="C35" s="14" t="s">
        <v>756</v>
      </c>
      <c r="D35" s="15" t="s">
        <v>13</v>
      </c>
      <c r="E35" s="16">
        <v>5.85</v>
      </c>
      <c r="F35" s="17">
        <v>0.74214173549000295</v>
      </c>
      <c r="G35" s="17">
        <v>1.5918E-3</v>
      </c>
      <c r="H35" s="18">
        <v>2396</v>
      </c>
      <c r="I35" s="18">
        <v>22</v>
      </c>
      <c r="J35" s="18">
        <v>2092</v>
      </c>
      <c r="K35" s="18">
        <v>1879</v>
      </c>
      <c r="L35" s="18">
        <v>1980</v>
      </c>
      <c r="M35" s="18">
        <v>1978</v>
      </c>
      <c r="N35" s="18">
        <v>1895</v>
      </c>
      <c r="O35" s="18">
        <v>1984</v>
      </c>
      <c r="P35" s="18">
        <v>1942</v>
      </c>
      <c r="Q35" s="18">
        <v>1941</v>
      </c>
      <c r="R35" s="19" t="s">
        <v>758</v>
      </c>
      <c r="S35" s="20">
        <f t="shared" si="1"/>
        <v>3.9215686274509838</v>
      </c>
      <c r="T35" s="20">
        <f t="shared" si="0"/>
        <v>11.764705882352951</v>
      </c>
      <c r="U35" s="2" t="s">
        <v>759</v>
      </c>
    </row>
    <row r="36" spans="3:21" x14ac:dyDescent="0.2">
      <c r="C36" s="14" t="s">
        <v>756</v>
      </c>
      <c r="D36" s="15" t="s">
        <v>17</v>
      </c>
      <c r="E36" s="16">
        <v>6.05</v>
      </c>
      <c r="F36" s="17">
        <v>0.73820684029885053</v>
      </c>
      <c r="G36" s="17">
        <v>1.8695000000000001E-3</v>
      </c>
      <c r="H36" s="18">
        <v>2438</v>
      </c>
      <c r="I36" s="18">
        <v>25</v>
      </c>
      <c r="J36" s="18">
        <v>2136</v>
      </c>
      <c r="K36" s="18">
        <v>1921</v>
      </c>
      <c r="L36" s="18">
        <v>2031</v>
      </c>
      <c r="M36" s="18">
        <v>2031</v>
      </c>
      <c r="N36" s="18">
        <v>1915</v>
      </c>
      <c r="O36" s="18">
        <v>2000</v>
      </c>
      <c r="P36" s="18">
        <v>1959</v>
      </c>
      <c r="Q36" s="18">
        <v>1958</v>
      </c>
      <c r="R36" s="19" t="s">
        <v>758</v>
      </c>
      <c r="S36" s="20">
        <f t="shared" si="1"/>
        <v>200.00000000000017</v>
      </c>
      <c r="T36" s="20">
        <f t="shared" si="0"/>
        <v>13.333333333333345</v>
      </c>
      <c r="U36" s="2" t="s">
        <v>759</v>
      </c>
    </row>
    <row r="37" spans="3:21" x14ac:dyDescent="0.2">
      <c r="C37" s="14" t="s">
        <v>756</v>
      </c>
      <c r="D37" s="15" t="s">
        <v>21</v>
      </c>
      <c r="E37" s="16">
        <v>6.25</v>
      </c>
      <c r="F37" s="17">
        <v>0.73808216891090062</v>
      </c>
      <c r="G37" s="17">
        <v>1.7507E-3</v>
      </c>
      <c r="H37" s="18">
        <v>2440</v>
      </c>
      <c r="I37" s="18">
        <v>24</v>
      </c>
      <c r="J37" s="18">
        <v>2136</v>
      </c>
      <c r="K37" s="18">
        <v>1924</v>
      </c>
      <c r="L37" s="18">
        <v>2032</v>
      </c>
      <c r="M37" s="18">
        <v>2033</v>
      </c>
      <c r="N37" s="18">
        <v>1931</v>
      </c>
      <c r="O37" s="18">
        <v>2012</v>
      </c>
      <c r="P37" s="18">
        <v>1974</v>
      </c>
      <c r="Q37" s="18">
        <v>1973</v>
      </c>
      <c r="R37" s="19" t="s">
        <v>758</v>
      </c>
      <c r="S37" s="20">
        <f t="shared" si="1"/>
        <v>-200.00000000000017</v>
      </c>
      <c r="T37" s="20">
        <f t="shared" si="0"/>
        <v>15.384615384615397</v>
      </c>
      <c r="U37" s="2" t="s">
        <v>759</v>
      </c>
    </row>
    <row r="38" spans="3:21" x14ac:dyDescent="0.2">
      <c r="C38" s="14" t="s">
        <v>756</v>
      </c>
      <c r="D38" s="15" t="s">
        <v>25</v>
      </c>
      <c r="E38" s="16">
        <v>6.45</v>
      </c>
      <c r="F38" s="17">
        <v>0.7381551625008429</v>
      </c>
      <c r="G38" s="17">
        <v>1.6802E-3</v>
      </c>
      <c r="H38" s="18">
        <v>2439</v>
      </c>
      <c r="I38" s="18">
        <v>23</v>
      </c>
      <c r="J38" s="18">
        <v>2135</v>
      </c>
      <c r="K38" s="18">
        <v>1923</v>
      </c>
      <c r="L38" s="18">
        <v>2031</v>
      </c>
      <c r="M38" s="18">
        <v>2031</v>
      </c>
      <c r="N38" s="18">
        <v>1945</v>
      </c>
      <c r="O38" s="18">
        <v>2024</v>
      </c>
      <c r="P38" s="18">
        <v>1987</v>
      </c>
      <c r="Q38" s="18">
        <v>1986</v>
      </c>
      <c r="R38" s="19" t="s">
        <v>758</v>
      </c>
      <c r="S38" s="20">
        <f t="shared" si="1"/>
        <v>4.3478260869565251</v>
      </c>
      <c r="T38" s="20">
        <f t="shared" si="0"/>
        <v>18.181818181818198</v>
      </c>
      <c r="U38" s="2" t="s">
        <v>759</v>
      </c>
    </row>
    <row r="39" spans="3:21" x14ac:dyDescent="0.2">
      <c r="C39" s="14" t="s">
        <v>756</v>
      </c>
      <c r="D39" s="15" t="s">
        <v>29</v>
      </c>
      <c r="E39" s="16">
        <v>6.65</v>
      </c>
      <c r="F39" s="17">
        <v>0.73469025452698322</v>
      </c>
      <c r="G39" s="17">
        <v>1.6693999999999999E-3</v>
      </c>
      <c r="H39" s="18">
        <v>2477</v>
      </c>
      <c r="I39" s="18">
        <v>23</v>
      </c>
      <c r="J39" s="18">
        <v>2204</v>
      </c>
      <c r="K39" s="18">
        <v>1953</v>
      </c>
      <c r="L39" s="18">
        <v>2077</v>
      </c>
      <c r="M39" s="18">
        <v>2076</v>
      </c>
      <c r="N39" s="18">
        <v>1958</v>
      </c>
      <c r="O39" s="18">
        <v>2034</v>
      </c>
      <c r="P39" s="18">
        <v>1998</v>
      </c>
      <c r="Q39" s="18">
        <v>1998</v>
      </c>
      <c r="R39" s="19" t="s">
        <v>758</v>
      </c>
      <c r="S39" s="20">
        <f t="shared" si="1"/>
        <v>-4.255319148936155</v>
      </c>
      <c r="T39" s="20">
        <f t="shared" si="0"/>
        <v>18.181818181818119</v>
      </c>
      <c r="U39" s="2" t="s">
        <v>759</v>
      </c>
    </row>
    <row r="40" spans="3:21" x14ac:dyDescent="0.2">
      <c r="C40" s="14" t="s">
        <v>756</v>
      </c>
      <c r="D40" s="15" t="s">
        <v>33</v>
      </c>
      <c r="E40" s="16">
        <v>6.85</v>
      </c>
      <c r="F40" s="17">
        <v>0.73827193144885617</v>
      </c>
      <c r="G40" s="17">
        <v>1.6766000000000001E-3</v>
      </c>
      <c r="H40" s="18">
        <v>2438</v>
      </c>
      <c r="I40" s="18">
        <v>23</v>
      </c>
      <c r="J40" s="18">
        <v>2134</v>
      </c>
      <c r="K40" s="18">
        <v>1922</v>
      </c>
      <c r="L40" s="18">
        <v>2030</v>
      </c>
      <c r="M40" s="18">
        <v>2030</v>
      </c>
      <c r="N40" s="18">
        <v>1969</v>
      </c>
      <c r="O40" s="18">
        <v>2043</v>
      </c>
      <c r="P40" s="18">
        <v>2009</v>
      </c>
      <c r="Q40" s="18">
        <v>2008</v>
      </c>
      <c r="R40" s="19" t="s">
        <v>758</v>
      </c>
      <c r="S40" s="20">
        <f t="shared" si="1"/>
        <v>40.000000000000036</v>
      </c>
      <c r="T40" s="20">
        <f t="shared" si="0"/>
        <v>23.529411764705902</v>
      </c>
      <c r="U40" s="2" t="s">
        <v>759</v>
      </c>
    </row>
    <row r="41" spans="3:21" x14ac:dyDescent="0.2">
      <c r="C41" s="14" t="s">
        <v>756</v>
      </c>
      <c r="D41" s="15" t="s">
        <v>37</v>
      </c>
      <c r="E41" s="16">
        <v>7.25</v>
      </c>
      <c r="F41" s="17">
        <v>0.73754625870781942</v>
      </c>
      <c r="G41" s="17">
        <v>1.6293E-3</v>
      </c>
      <c r="H41" s="18">
        <v>2445</v>
      </c>
      <c r="I41" s="18">
        <v>23</v>
      </c>
      <c r="J41" s="18">
        <v>2141</v>
      </c>
      <c r="K41" s="18">
        <v>1932</v>
      </c>
      <c r="L41" s="18">
        <v>2040</v>
      </c>
      <c r="M41" s="18">
        <v>2040</v>
      </c>
      <c r="N41" s="18">
        <v>1991</v>
      </c>
      <c r="O41" s="18">
        <v>2060</v>
      </c>
      <c r="P41" s="18">
        <v>2026</v>
      </c>
      <c r="Q41" s="18">
        <v>2026</v>
      </c>
      <c r="R41" s="19" t="s">
        <v>758</v>
      </c>
      <c r="S41" s="20">
        <f t="shared" si="1"/>
        <v>15.384615384615397</v>
      </c>
      <c r="T41" s="20">
        <f t="shared" si="0"/>
        <v>22.222222222222239</v>
      </c>
      <c r="U41" s="2" t="s">
        <v>759</v>
      </c>
    </row>
    <row r="42" spans="3:21" x14ac:dyDescent="0.2">
      <c r="C42" s="14" t="s">
        <v>756</v>
      </c>
      <c r="D42" s="15" t="s">
        <v>41</v>
      </c>
      <c r="E42" s="16">
        <v>7.45</v>
      </c>
      <c r="F42" s="17">
        <v>0.73654389658952257</v>
      </c>
      <c r="G42" s="17">
        <v>1.6641E-3</v>
      </c>
      <c r="H42" s="18">
        <v>2456</v>
      </c>
      <c r="I42" s="18">
        <v>23</v>
      </c>
      <c r="J42" s="18">
        <v>2155</v>
      </c>
      <c r="K42" s="18">
        <v>1935</v>
      </c>
      <c r="L42" s="18">
        <v>2053</v>
      </c>
      <c r="M42" s="18">
        <v>2053</v>
      </c>
      <c r="N42" s="18">
        <v>2002</v>
      </c>
      <c r="O42" s="18">
        <v>2068</v>
      </c>
      <c r="P42" s="18">
        <v>2035</v>
      </c>
      <c r="Q42" s="18">
        <v>2035</v>
      </c>
      <c r="R42" s="19" t="s">
        <v>758</v>
      </c>
      <c r="S42" s="20">
        <f t="shared" si="1"/>
        <v>-4.5454545454545494</v>
      </c>
      <c r="T42" s="20">
        <f t="shared" si="0"/>
        <v>22.222222222222239</v>
      </c>
      <c r="U42" s="2" t="s">
        <v>759</v>
      </c>
    </row>
    <row r="43" spans="3:21" x14ac:dyDescent="0.2">
      <c r="C43" s="14" t="s">
        <v>756</v>
      </c>
      <c r="D43" s="15" t="s">
        <v>45</v>
      </c>
      <c r="E43" s="16">
        <v>7.65</v>
      </c>
      <c r="F43" s="21">
        <v>0.73986302534244319</v>
      </c>
      <c r="G43" s="21">
        <v>1.635E-3</v>
      </c>
      <c r="H43" s="22">
        <v>2420</v>
      </c>
      <c r="I43" s="22">
        <v>23</v>
      </c>
      <c r="J43" s="22">
        <v>2115</v>
      </c>
      <c r="K43" s="22">
        <v>1904</v>
      </c>
      <c r="L43" s="22">
        <v>2009</v>
      </c>
      <c r="M43" s="22">
        <v>2009</v>
      </c>
      <c r="N43" s="18">
        <v>2011</v>
      </c>
      <c r="O43" s="18">
        <v>2076</v>
      </c>
      <c r="P43" s="18">
        <v>2044</v>
      </c>
      <c r="Q43" s="18">
        <v>2044</v>
      </c>
      <c r="R43" s="19" t="s">
        <v>758</v>
      </c>
      <c r="S43" s="20">
        <f t="shared" si="1"/>
        <v>3.278688524590152</v>
      </c>
      <c r="T43" s="20">
        <f t="shared" si="0"/>
        <v>24.999999999999911</v>
      </c>
      <c r="U43" s="2" t="s">
        <v>759</v>
      </c>
    </row>
    <row r="44" spans="3:21" x14ac:dyDescent="0.2">
      <c r="C44" s="14" t="s">
        <v>756</v>
      </c>
      <c r="D44" s="15" t="s">
        <v>49</v>
      </c>
      <c r="E44" s="16">
        <v>7.85</v>
      </c>
      <c r="F44" s="21">
        <v>0.73520942403493506</v>
      </c>
      <c r="G44" s="21">
        <v>1.6179E-3</v>
      </c>
      <c r="H44" s="22">
        <v>2471</v>
      </c>
      <c r="I44" s="22">
        <v>23</v>
      </c>
      <c r="J44" s="22">
        <v>2183</v>
      </c>
      <c r="K44" s="22">
        <v>1946</v>
      </c>
      <c r="L44" s="22">
        <v>2070</v>
      </c>
      <c r="M44" s="22">
        <v>2070</v>
      </c>
      <c r="N44" s="18">
        <v>2020</v>
      </c>
      <c r="O44" s="18">
        <v>2083</v>
      </c>
      <c r="P44" s="18">
        <v>2052</v>
      </c>
      <c r="Q44" s="18">
        <v>2052</v>
      </c>
      <c r="R44" s="19" t="s">
        <v>758</v>
      </c>
      <c r="S44" s="20">
        <f t="shared" si="1"/>
        <v>-6.6666666666667016</v>
      </c>
      <c r="T44" s="20">
        <f t="shared" si="0"/>
        <v>25.000000000000135</v>
      </c>
      <c r="U44" s="2" t="s">
        <v>759</v>
      </c>
    </row>
    <row r="45" spans="3:21" x14ac:dyDescent="0.2">
      <c r="C45" s="14" t="s">
        <v>756</v>
      </c>
      <c r="D45" s="15" t="s">
        <v>53</v>
      </c>
      <c r="E45" s="16">
        <v>8.0500000000000007</v>
      </c>
      <c r="F45" s="21">
        <v>0.73751537680438217</v>
      </c>
      <c r="G45" s="21">
        <v>1.6351E-3</v>
      </c>
      <c r="H45" s="22">
        <v>2446</v>
      </c>
      <c r="I45" s="22">
        <v>23</v>
      </c>
      <c r="J45" s="22">
        <v>2141</v>
      </c>
      <c r="K45" s="22">
        <v>1932</v>
      </c>
      <c r="L45" s="22">
        <v>2040</v>
      </c>
      <c r="M45" s="22">
        <v>2040</v>
      </c>
      <c r="N45" s="18">
        <v>2028</v>
      </c>
      <c r="O45" s="18">
        <v>2091</v>
      </c>
      <c r="P45" s="18">
        <v>2060</v>
      </c>
      <c r="Q45" s="18">
        <v>2060</v>
      </c>
      <c r="R45" s="19" t="s">
        <v>758</v>
      </c>
      <c r="S45" s="20">
        <f t="shared" si="1"/>
        <v>49.999999999999822</v>
      </c>
      <c r="T45" s="20">
        <f t="shared" si="0"/>
        <v>24.999999999999911</v>
      </c>
      <c r="U45" s="2" t="s">
        <v>759</v>
      </c>
    </row>
    <row r="46" spans="3:21" x14ac:dyDescent="0.2">
      <c r="C46" s="14" t="s">
        <v>756</v>
      </c>
      <c r="D46" s="15" t="s">
        <v>57</v>
      </c>
      <c r="E46" s="16">
        <v>8.25</v>
      </c>
      <c r="F46" s="21">
        <v>0.73717058087240372</v>
      </c>
      <c r="G46" s="21">
        <v>1.8259999999999999E-3</v>
      </c>
      <c r="H46" s="22">
        <v>2450</v>
      </c>
      <c r="I46" s="22">
        <v>25</v>
      </c>
      <c r="J46" s="22">
        <v>2145</v>
      </c>
      <c r="K46" s="22">
        <v>1930</v>
      </c>
      <c r="L46" s="22">
        <v>2044</v>
      </c>
      <c r="M46" s="22">
        <v>2044</v>
      </c>
      <c r="N46" s="18">
        <v>2037</v>
      </c>
      <c r="O46" s="18">
        <v>2099</v>
      </c>
      <c r="P46" s="18">
        <v>2068</v>
      </c>
      <c r="Q46" s="18">
        <v>2068</v>
      </c>
      <c r="R46" s="19" t="s">
        <v>758</v>
      </c>
      <c r="S46" s="20">
        <f t="shared" si="1"/>
        <v>5.12820512820511</v>
      </c>
      <c r="T46" s="20">
        <f t="shared" si="0"/>
        <v>22.222222222222143</v>
      </c>
      <c r="U46" s="2" t="s">
        <v>759</v>
      </c>
    </row>
    <row r="47" spans="3:21" x14ac:dyDescent="0.2">
      <c r="C47" s="14" t="s">
        <v>756</v>
      </c>
      <c r="D47" s="15" t="s">
        <v>61</v>
      </c>
      <c r="E47" s="16">
        <v>8.4499999999999993</v>
      </c>
      <c r="F47" s="17">
        <v>0.73430022752431401</v>
      </c>
      <c r="G47" s="17">
        <v>1.5968E-3</v>
      </c>
      <c r="H47" s="18">
        <v>2481</v>
      </c>
      <c r="I47" s="18">
        <v>22</v>
      </c>
      <c r="J47" s="18">
        <v>2240</v>
      </c>
      <c r="K47" s="18">
        <v>1963</v>
      </c>
      <c r="L47" s="18">
        <v>2083</v>
      </c>
      <c r="M47" s="18">
        <v>2082</v>
      </c>
      <c r="N47" s="18">
        <v>2046</v>
      </c>
      <c r="O47" s="18">
        <v>2107</v>
      </c>
      <c r="P47" s="18">
        <v>2077</v>
      </c>
      <c r="Q47" s="18">
        <v>2077</v>
      </c>
      <c r="R47" s="19" t="s">
        <v>758</v>
      </c>
      <c r="S47" s="20">
        <f t="shared" si="1"/>
        <v>15.384615384615467</v>
      </c>
      <c r="T47" s="20">
        <f t="shared" si="0"/>
        <v>25.000000000000135</v>
      </c>
      <c r="U47" s="2" t="s">
        <v>759</v>
      </c>
    </row>
    <row r="48" spans="3:21" x14ac:dyDescent="0.2">
      <c r="C48" s="14" t="s">
        <v>756</v>
      </c>
      <c r="D48" s="15" t="s">
        <v>65</v>
      </c>
      <c r="E48" s="16">
        <v>8.65</v>
      </c>
      <c r="F48" s="21">
        <v>0.73351351883271299</v>
      </c>
      <c r="G48" s="21">
        <v>1.6475999999999999E-3</v>
      </c>
      <c r="H48" s="22">
        <v>2490</v>
      </c>
      <c r="I48" s="22">
        <v>23</v>
      </c>
      <c r="J48" s="22">
        <v>2243</v>
      </c>
      <c r="K48" s="22">
        <v>1982</v>
      </c>
      <c r="L48" s="22">
        <v>2096</v>
      </c>
      <c r="M48" s="22">
        <v>2094</v>
      </c>
      <c r="N48" s="18">
        <v>2054</v>
      </c>
      <c r="O48" s="18">
        <v>2114</v>
      </c>
      <c r="P48" s="18">
        <v>2085</v>
      </c>
      <c r="Q48" s="18">
        <v>2085</v>
      </c>
      <c r="R48" s="19" t="s">
        <v>758</v>
      </c>
      <c r="S48" s="20">
        <f t="shared" si="1"/>
        <v>3.3898305084745641</v>
      </c>
      <c r="T48" s="20">
        <f t="shared" si="0"/>
        <v>24.999999999999911</v>
      </c>
      <c r="U48" s="2" t="s">
        <v>759</v>
      </c>
    </row>
    <row r="49" spans="3:21" x14ac:dyDescent="0.2">
      <c r="C49" s="14" t="s">
        <v>756</v>
      </c>
      <c r="D49" s="15" t="s">
        <v>68</v>
      </c>
      <c r="E49" s="16">
        <v>8.85</v>
      </c>
      <c r="F49" s="21">
        <v>0.73012971484767808</v>
      </c>
      <c r="G49" s="21">
        <v>1.6113E-3</v>
      </c>
      <c r="H49" s="22">
        <v>2527</v>
      </c>
      <c r="I49" s="22">
        <v>23</v>
      </c>
      <c r="J49" s="22">
        <v>2285</v>
      </c>
      <c r="K49" s="22">
        <v>2038</v>
      </c>
      <c r="L49" s="22">
        <v>2155</v>
      </c>
      <c r="M49" s="22">
        <v>2151</v>
      </c>
      <c r="N49" s="18">
        <v>2063</v>
      </c>
      <c r="O49" s="18">
        <v>2122</v>
      </c>
      <c r="P49" s="18">
        <v>2093</v>
      </c>
      <c r="Q49" s="18">
        <v>2093</v>
      </c>
      <c r="R49" s="19" t="s">
        <v>758</v>
      </c>
      <c r="S49" s="20">
        <f t="shared" si="1"/>
        <v>-3.7037037037037233</v>
      </c>
      <c r="T49" s="20">
        <f t="shared" si="0"/>
        <v>25.000000000000135</v>
      </c>
      <c r="U49" s="2" t="s">
        <v>759</v>
      </c>
    </row>
    <row r="50" spans="3:21" x14ac:dyDescent="0.2">
      <c r="C50" s="14" t="s">
        <v>756</v>
      </c>
      <c r="D50" s="15" t="s">
        <v>71</v>
      </c>
      <c r="E50" s="16">
        <v>9.0500000000000007</v>
      </c>
      <c r="F50" s="21">
        <v>0.73319003869266919</v>
      </c>
      <c r="G50" s="21">
        <v>1.5969000000000001E-3</v>
      </c>
      <c r="H50" s="22">
        <v>2493</v>
      </c>
      <c r="I50" s="22">
        <v>22</v>
      </c>
      <c r="J50" s="22">
        <v>2249</v>
      </c>
      <c r="K50" s="22">
        <v>1986</v>
      </c>
      <c r="L50" s="22">
        <v>2101</v>
      </c>
      <c r="M50" s="22">
        <v>2098</v>
      </c>
      <c r="N50" s="18">
        <v>2071</v>
      </c>
      <c r="O50" s="18">
        <v>2129</v>
      </c>
      <c r="P50" s="18">
        <v>2101</v>
      </c>
      <c r="Q50" s="18">
        <v>2100</v>
      </c>
      <c r="R50" s="19" t="s">
        <v>758</v>
      </c>
      <c r="S50" s="20">
        <f t="shared" si="1"/>
        <v>7.1428571428571175</v>
      </c>
      <c r="T50" s="20">
        <f t="shared" si="0"/>
        <v>28.57142857142847</v>
      </c>
      <c r="U50" s="2" t="s">
        <v>759</v>
      </c>
    </row>
    <row r="51" spans="3:21" x14ac:dyDescent="0.2">
      <c r="C51" s="14" t="s">
        <v>756</v>
      </c>
      <c r="D51" s="15" t="s">
        <v>74</v>
      </c>
      <c r="E51" s="16">
        <v>9.25</v>
      </c>
      <c r="F51" s="21">
        <v>0.73157430166401616</v>
      </c>
      <c r="G51" s="21">
        <v>1.5931000000000001E-3</v>
      </c>
      <c r="H51" s="22">
        <v>2511</v>
      </c>
      <c r="I51" s="22">
        <v>22</v>
      </c>
      <c r="J51" s="22">
        <v>2271</v>
      </c>
      <c r="K51" s="22">
        <v>2011</v>
      </c>
      <c r="L51" s="22">
        <v>2129</v>
      </c>
      <c r="M51" s="22">
        <v>2125</v>
      </c>
      <c r="N51" s="18">
        <v>2079</v>
      </c>
      <c r="O51" s="18">
        <v>2136</v>
      </c>
      <c r="P51" s="18">
        <v>2108</v>
      </c>
      <c r="Q51" s="18">
        <v>2108</v>
      </c>
      <c r="R51" s="19" t="s">
        <v>758</v>
      </c>
      <c r="S51" s="20">
        <f t="shared" si="1"/>
        <v>-11.111111111111072</v>
      </c>
      <c r="T51" s="20">
        <f t="shared" si="0"/>
        <v>28.57142857142847</v>
      </c>
      <c r="U51" s="2" t="s">
        <v>759</v>
      </c>
    </row>
    <row r="52" spans="3:21" x14ac:dyDescent="0.2">
      <c r="C52" s="14" t="s">
        <v>756</v>
      </c>
      <c r="D52" s="15" t="s">
        <v>77</v>
      </c>
      <c r="E52" s="16">
        <v>9.4499999999999993</v>
      </c>
      <c r="F52" s="21">
        <v>0.73258207071490133</v>
      </c>
      <c r="G52" s="21">
        <v>1.6456999999999999E-3</v>
      </c>
      <c r="H52" s="22">
        <v>2500</v>
      </c>
      <c r="I52" s="22">
        <v>23</v>
      </c>
      <c r="J52" s="22">
        <v>2255</v>
      </c>
      <c r="K52" s="22">
        <v>1993</v>
      </c>
      <c r="L52" s="22">
        <v>2111</v>
      </c>
      <c r="M52" s="22">
        <v>2108</v>
      </c>
      <c r="N52" s="18">
        <v>2086</v>
      </c>
      <c r="O52" s="18">
        <v>2142</v>
      </c>
      <c r="P52" s="18">
        <v>2115</v>
      </c>
      <c r="Q52" s="18">
        <v>2115</v>
      </c>
      <c r="R52" s="19" t="s">
        <v>758</v>
      </c>
      <c r="S52" s="20">
        <f t="shared" si="1"/>
        <v>25.000000000000135</v>
      </c>
      <c r="T52" s="20">
        <f t="shared" si="0"/>
        <v>28.571428571428722</v>
      </c>
      <c r="U52" s="2" t="s">
        <v>759</v>
      </c>
    </row>
    <row r="53" spans="3:21" x14ac:dyDescent="0.2">
      <c r="C53" s="14" t="s">
        <v>756</v>
      </c>
      <c r="D53" s="15" t="s">
        <v>80</v>
      </c>
      <c r="E53" s="16">
        <v>9.65</v>
      </c>
      <c r="F53" s="17">
        <v>0.73222926836351321</v>
      </c>
      <c r="G53" s="17">
        <v>2.0536E-3</v>
      </c>
      <c r="H53" s="18">
        <v>2504</v>
      </c>
      <c r="I53" s="18">
        <v>28</v>
      </c>
      <c r="J53" s="18">
        <v>2266</v>
      </c>
      <c r="K53" s="18">
        <v>1996</v>
      </c>
      <c r="L53" s="18">
        <v>2119</v>
      </c>
      <c r="M53" s="18">
        <v>2115</v>
      </c>
      <c r="N53" s="18">
        <v>2093</v>
      </c>
      <c r="O53" s="18">
        <v>2148</v>
      </c>
      <c r="P53" s="18">
        <v>2122</v>
      </c>
      <c r="Q53" s="18">
        <v>2122</v>
      </c>
      <c r="R53" s="19" t="s">
        <v>758</v>
      </c>
      <c r="S53" s="20">
        <f t="shared" si="1"/>
        <v>6.0606060606060392</v>
      </c>
      <c r="T53" s="20">
        <f t="shared" si="0"/>
        <v>28.57142857142847</v>
      </c>
      <c r="U53" s="2" t="s">
        <v>759</v>
      </c>
    </row>
    <row r="54" spans="3:21" x14ac:dyDescent="0.2">
      <c r="C54" s="14" t="s">
        <v>756</v>
      </c>
      <c r="D54" s="15" t="s">
        <v>83</v>
      </c>
      <c r="E54" s="16">
        <v>9.85</v>
      </c>
      <c r="F54" s="21">
        <v>0.73028953129745222</v>
      </c>
      <c r="G54" s="21">
        <v>1.6006E-3</v>
      </c>
      <c r="H54" s="22">
        <v>2525</v>
      </c>
      <c r="I54" s="22">
        <v>23</v>
      </c>
      <c r="J54" s="22">
        <v>2284</v>
      </c>
      <c r="K54" s="22">
        <v>2035</v>
      </c>
      <c r="L54" s="22">
        <v>2152</v>
      </c>
      <c r="M54" s="22">
        <v>2147</v>
      </c>
      <c r="N54" s="18">
        <v>2101</v>
      </c>
      <c r="O54" s="18">
        <v>2155</v>
      </c>
      <c r="P54" s="18">
        <v>2129</v>
      </c>
      <c r="Q54" s="18">
        <v>2128</v>
      </c>
      <c r="R54" s="19" t="s">
        <v>758</v>
      </c>
      <c r="S54" s="20">
        <v>0</v>
      </c>
      <c r="T54" s="20">
        <f t="shared" si="0"/>
        <v>33.333333333333513</v>
      </c>
      <c r="U54" s="2" t="s">
        <v>759</v>
      </c>
    </row>
    <row r="55" spans="3:21" x14ac:dyDescent="0.2">
      <c r="C55" s="14" t="s">
        <v>756</v>
      </c>
      <c r="D55" s="15" t="s">
        <v>86</v>
      </c>
      <c r="E55" s="16">
        <v>10.050000000000001</v>
      </c>
      <c r="F55" s="21">
        <v>0.73025480215351946</v>
      </c>
      <c r="G55" s="21">
        <v>1.6094E-3</v>
      </c>
      <c r="H55" s="22">
        <v>2525</v>
      </c>
      <c r="I55" s="22">
        <v>23</v>
      </c>
      <c r="J55" s="22">
        <v>2284</v>
      </c>
      <c r="K55" s="22">
        <v>2035</v>
      </c>
      <c r="L55" s="22">
        <v>2152</v>
      </c>
      <c r="M55" s="22">
        <v>2147</v>
      </c>
      <c r="N55" s="18">
        <v>2107</v>
      </c>
      <c r="O55" s="18">
        <v>2161</v>
      </c>
      <c r="P55" s="18">
        <v>2135</v>
      </c>
      <c r="Q55" s="18">
        <v>2135</v>
      </c>
      <c r="R55" s="19" t="s">
        <v>758</v>
      </c>
      <c r="S55" s="20">
        <f t="shared" si="1"/>
        <v>11.764705882352899</v>
      </c>
      <c r="T55" s="20">
        <f t="shared" si="0"/>
        <v>28.57142857142847</v>
      </c>
      <c r="U55" s="2" t="s">
        <v>759</v>
      </c>
    </row>
    <row r="56" spans="3:21" x14ac:dyDescent="0.2">
      <c r="C56" s="14" t="s">
        <v>756</v>
      </c>
      <c r="D56" s="15" t="s">
        <v>89</v>
      </c>
      <c r="E56" s="16">
        <v>10.25</v>
      </c>
      <c r="F56" s="21">
        <v>0.72924380973897585</v>
      </c>
      <c r="G56" s="21">
        <v>1.5832000000000001E-3</v>
      </c>
      <c r="H56" s="22">
        <v>2536</v>
      </c>
      <c r="I56" s="22">
        <v>22</v>
      </c>
      <c r="J56" s="22">
        <v>2290</v>
      </c>
      <c r="K56" s="22">
        <v>2052</v>
      </c>
      <c r="L56" s="22">
        <v>2169</v>
      </c>
      <c r="M56" s="22">
        <v>2167</v>
      </c>
      <c r="N56" s="18">
        <v>2114</v>
      </c>
      <c r="O56" s="18">
        <v>2166</v>
      </c>
      <c r="P56" s="18">
        <v>2142</v>
      </c>
      <c r="Q56" s="18">
        <v>2141</v>
      </c>
      <c r="R56" s="19" t="s">
        <v>758</v>
      </c>
      <c r="S56" s="20">
        <f t="shared" si="1"/>
        <v>-11.764705882352899</v>
      </c>
      <c r="T56" s="20">
        <f t="shared" si="0"/>
        <v>33.333333333333215</v>
      </c>
      <c r="U56" s="2" t="s">
        <v>759</v>
      </c>
    </row>
    <row r="57" spans="3:21" x14ac:dyDescent="0.2">
      <c r="C57" s="14" t="s">
        <v>756</v>
      </c>
      <c r="D57" s="15" t="s">
        <v>92</v>
      </c>
      <c r="E57" s="16">
        <v>10.45</v>
      </c>
      <c r="F57" s="17">
        <v>0.73030670713129364</v>
      </c>
      <c r="G57" s="17">
        <v>1.9970000000000001E-3</v>
      </c>
      <c r="H57" s="18">
        <v>2525</v>
      </c>
      <c r="I57" s="18">
        <v>27</v>
      </c>
      <c r="J57" s="18">
        <v>2286</v>
      </c>
      <c r="K57" s="18">
        <v>2031</v>
      </c>
      <c r="L57" s="18">
        <v>2152</v>
      </c>
      <c r="M57" s="18">
        <v>2148</v>
      </c>
      <c r="N57" s="19">
        <v>2121</v>
      </c>
      <c r="O57" s="19">
        <v>2172</v>
      </c>
      <c r="P57" s="19">
        <v>2148</v>
      </c>
      <c r="Q57" s="19">
        <v>2148</v>
      </c>
      <c r="R57" s="19" t="s">
        <v>758</v>
      </c>
      <c r="S57" s="20">
        <f t="shared" si="1"/>
        <v>-4.2553191489361932</v>
      </c>
      <c r="T57" s="20">
        <f t="shared" si="0"/>
        <v>40.000000000000213</v>
      </c>
      <c r="U57" s="2" t="s">
        <v>759</v>
      </c>
    </row>
    <row r="58" spans="3:21" x14ac:dyDescent="0.2">
      <c r="C58" s="14" t="s">
        <v>756</v>
      </c>
      <c r="D58" s="15" t="s">
        <v>95</v>
      </c>
      <c r="E58" s="16">
        <v>10.65</v>
      </c>
      <c r="F58" s="17">
        <v>0.73303138523791744</v>
      </c>
      <c r="G58" s="17">
        <v>1.9578E-3</v>
      </c>
      <c r="H58" s="18">
        <v>2495</v>
      </c>
      <c r="I58" s="18">
        <v>26</v>
      </c>
      <c r="J58" s="18">
        <v>2257</v>
      </c>
      <c r="K58" s="18">
        <v>1986</v>
      </c>
      <c r="L58" s="18">
        <v>2105</v>
      </c>
      <c r="M58" s="18">
        <v>2102</v>
      </c>
      <c r="N58" s="18">
        <v>2127</v>
      </c>
      <c r="O58" s="18">
        <v>2179</v>
      </c>
      <c r="P58" s="18">
        <v>2153</v>
      </c>
      <c r="Q58" s="18">
        <v>2153</v>
      </c>
      <c r="R58" s="19" t="s">
        <v>758</v>
      </c>
      <c r="S58" s="20">
        <f t="shared" si="1"/>
        <v>4.494382022471914</v>
      </c>
      <c r="T58" s="20">
        <f t="shared" si="0"/>
        <v>33.333333333333364</v>
      </c>
      <c r="U58" s="2" t="s">
        <v>759</v>
      </c>
    </row>
    <row r="59" spans="3:21" x14ac:dyDescent="0.2">
      <c r="C59" s="14" t="s">
        <v>756</v>
      </c>
      <c r="D59" s="15" t="s">
        <v>98</v>
      </c>
      <c r="E59" s="16">
        <v>11.05</v>
      </c>
      <c r="F59" s="17">
        <v>0.72726923954950928</v>
      </c>
      <c r="G59" s="17">
        <v>1.5949E-3</v>
      </c>
      <c r="H59" s="18">
        <v>2558</v>
      </c>
      <c r="I59" s="18">
        <v>23</v>
      </c>
      <c r="J59" s="18">
        <v>2300</v>
      </c>
      <c r="K59" s="18">
        <v>2089</v>
      </c>
      <c r="L59" s="18">
        <v>2194</v>
      </c>
      <c r="M59" s="18">
        <v>2194</v>
      </c>
      <c r="N59" s="18">
        <v>2140</v>
      </c>
      <c r="O59" s="18">
        <v>2192</v>
      </c>
      <c r="P59" s="18">
        <v>2165</v>
      </c>
      <c r="Q59" s="18">
        <v>2166</v>
      </c>
      <c r="R59" s="19" t="s">
        <v>758</v>
      </c>
      <c r="S59" s="20">
        <f t="shared" si="1"/>
        <v>-6.2499999999999778</v>
      </c>
      <c r="T59" s="20">
        <f t="shared" si="0"/>
        <v>28.57142857142847</v>
      </c>
      <c r="U59" s="2" t="s">
        <v>759</v>
      </c>
    </row>
    <row r="60" spans="3:21" x14ac:dyDescent="0.2">
      <c r="C60" s="14" t="s">
        <v>756</v>
      </c>
      <c r="D60" s="15" t="s">
        <v>101</v>
      </c>
      <c r="E60" s="16">
        <v>11.25</v>
      </c>
      <c r="F60" s="17">
        <v>0.72965298818547086</v>
      </c>
      <c r="G60" s="17">
        <v>1.8431999999999999E-3</v>
      </c>
      <c r="H60" s="18">
        <v>2532</v>
      </c>
      <c r="I60" s="18">
        <v>25</v>
      </c>
      <c r="J60" s="18">
        <v>2288</v>
      </c>
      <c r="K60" s="18">
        <v>2043</v>
      </c>
      <c r="L60" s="18">
        <v>2162</v>
      </c>
      <c r="M60" s="18">
        <v>2158</v>
      </c>
      <c r="N60" s="18">
        <v>2146</v>
      </c>
      <c r="O60" s="18">
        <v>2199</v>
      </c>
      <c r="P60" s="18">
        <v>2172</v>
      </c>
      <c r="Q60" s="18">
        <v>2172</v>
      </c>
      <c r="R60" s="19" t="s">
        <v>758</v>
      </c>
      <c r="S60" s="20">
        <f t="shared" si="1"/>
        <v>-11.764705882352899</v>
      </c>
      <c r="T60" s="20">
        <f t="shared" si="0"/>
        <v>33.333333333333215</v>
      </c>
      <c r="U60" s="2" t="s">
        <v>759</v>
      </c>
    </row>
    <row r="61" spans="3:21" x14ac:dyDescent="0.2">
      <c r="C61" s="14" t="s">
        <v>756</v>
      </c>
      <c r="D61" s="15" t="s">
        <v>104</v>
      </c>
      <c r="E61" s="16">
        <v>11.45</v>
      </c>
      <c r="F61" s="17">
        <v>0.73065961346215458</v>
      </c>
      <c r="G61" s="17">
        <v>1.8868999999999999E-3</v>
      </c>
      <c r="H61" s="18">
        <v>2521</v>
      </c>
      <c r="I61" s="18">
        <v>26</v>
      </c>
      <c r="J61" s="18">
        <v>2283</v>
      </c>
      <c r="K61" s="18">
        <v>2025</v>
      </c>
      <c r="L61" s="18">
        <v>2145</v>
      </c>
      <c r="M61" s="18">
        <v>2141</v>
      </c>
      <c r="N61" s="18">
        <v>2152</v>
      </c>
      <c r="O61" s="18">
        <v>2205</v>
      </c>
      <c r="P61" s="18">
        <v>2178</v>
      </c>
      <c r="Q61" s="18">
        <v>2178</v>
      </c>
      <c r="R61" s="19" t="s">
        <v>758</v>
      </c>
      <c r="S61" s="20">
        <f t="shared" si="1"/>
        <v>3.1250000000000169</v>
      </c>
      <c r="T61" s="20">
        <f t="shared" si="0"/>
        <v>33.333333333333513</v>
      </c>
      <c r="U61" s="2" t="s">
        <v>759</v>
      </c>
    </row>
    <row r="62" spans="3:21" x14ac:dyDescent="0.2">
      <c r="C62" s="14" t="s">
        <v>756</v>
      </c>
      <c r="D62" s="15" t="s">
        <v>107</v>
      </c>
      <c r="E62" s="16">
        <v>11.65</v>
      </c>
      <c r="F62" s="17">
        <v>0.72578016873961126</v>
      </c>
      <c r="G62" s="17">
        <v>1.8484E-3</v>
      </c>
      <c r="H62" s="18">
        <v>2575</v>
      </c>
      <c r="I62" s="18">
        <v>25</v>
      </c>
      <c r="J62" s="18">
        <v>2309</v>
      </c>
      <c r="K62" s="18">
        <v>2106</v>
      </c>
      <c r="L62" s="18">
        <v>2209</v>
      </c>
      <c r="M62" s="18">
        <v>2211</v>
      </c>
      <c r="N62" s="18">
        <v>2158</v>
      </c>
      <c r="O62" s="18">
        <v>2211</v>
      </c>
      <c r="P62" s="18">
        <v>2184</v>
      </c>
      <c r="Q62" s="18">
        <v>2184</v>
      </c>
      <c r="R62" s="19" t="s">
        <v>758</v>
      </c>
      <c r="S62" s="20">
        <f t="shared" si="1"/>
        <v>-4.4444444444444287</v>
      </c>
      <c r="T62" s="20">
        <f t="shared" si="0"/>
        <v>33.333333333333215</v>
      </c>
      <c r="U62" s="2" t="s">
        <v>759</v>
      </c>
    </row>
    <row r="63" spans="3:21" x14ac:dyDescent="0.2">
      <c r="C63" s="14" t="s">
        <v>756</v>
      </c>
      <c r="D63" s="15" t="s">
        <v>110</v>
      </c>
      <c r="E63" s="16">
        <v>11.85</v>
      </c>
      <c r="F63" s="17">
        <v>0.72945594708441552</v>
      </c>
      <c r="G63" s="17">
        <v>2.6126000000000001E-3</v>
      </c>
      <c r="H63" s="18">
        <v>2534</v>
      </c>
      <c r="I63" s="18">
        <v>34</v>
      </c>
      <c r="J63" s="18">
        <v>2293</v>
      </c>
      <c r="K63" s="18">
        <v>2035</v>
      </c>
      <c r="L63" s="18">
        <v>2164</v>
      </c>
      <c r="M63" s="18">
        <v>2162</v>
      </c>
      <c r="N63" s="18">
        <v>2163</v>
      </c>
      <c r="O63" s="18">
        <v>2218</v>
      </c>
      <c r="P63" s="18">
        <v>2190</v>
      </c>
      <c r="Q63" s="18">
        <v>2190</v>
      </c>
      <c r="R63" s="19" t="s">
        <v>758</v>
      </c>
      <c r="S63" s="20">
        <f t="shared" si="1"/>
        <v>4.2553191489361932</v>
      </c>
      <c r="T63" s="20">
        <f t="shared" si="0"/>
        <v>33.333333333333513</v>
      </c>
      <c r="U63" s="2" t="s">
        <v>759</v>
      </c>
    </row>
    <row r="64" spans="3:21" x14ac:dyDescent="0.2">
      <c r="C64" s="14" t="s">
        <v>756</v>
      </c>
      <c r="D64" s="15" t="s">
        <v>113</v>
      </c>
      <c r="E64" s="16">
        <v>12.05</v>
      </c>
      <c r="F64" s="17">
        <v>0.72563333050312284</v>
      </c>
      <c r="G64" s="17">
        <v>1.5306E-3</v>
      </c>
      <c r="H64" s="18">
        <v>2576</v>
      </c>
      <c r="I64" s="18">
        <v>22</v>
      </c>
      <c r="J64" s="18">
        <v>2307</v>
      </c>
      <c r="K64" s="18">
        <v>2112</v>
      </c>
      <c r="L64" s="18">
        <v>2211</v>
      </c>
      <c r="M64" s="18">
        <v>2213</v>
      </c>
      <c r="N64" s="18">
        <v>2169</v>
      </c>
      <c r="O64" s="18">
        <v>2225</v>
      </c>
      <c r="P64" s="18">
        <v>2196</v>
      </c>
      <c r="Q64" s="18">
        <v>2196</v>
      </c>
      <c r="R64" s="19" t="s">
        <v>758</v>
      </c>
      <c r="S64" s="20">
        <f t="shared" si="1"/>
        <v>15.38461538461533</v>
      </c>
      <c r="T64" s="20">
        <f t="shared" si="0"/>
        <v>33.333333333333215</v>
      </c>
      <c r="U64" s="2" t="s">
        <v>759</v>
      </c>
    </row>
    <row r="65" spans="3:21" x14ac:dyDescent="0.2">
      <c r="C65" s="14" t="s">
        <v>756</v>
      </c>
      <c r="D65" s="15" t="s">
        <v>116</v>
      </c>
      <c r="E65" s="16">
        <v>12.25</v>
      </c>
      <c r="F65" s="17">
        <v>0.72411909666079466</v>
      </c>
      <c r="G65" s="17">
        <v>1.8806000000000001E-3</v>
      </c>
      <c r="H65" s="18">
        <v>2593</v>
      </c>
      <c r="I65" s="18">
        <v>26</v>
      </c>
      <c r="J65" s="18">
        <v>2320</v>
      </c>
      <c r="K65" s="18">
        <v>2123</v>
      </c>
      <c r="L65" s="18">
        <v>2224</v>
      </c>
      <c r="M65" s="18">
        <v>2227</v>
      </c>
      <c r="N65" s="18">
        <v>2176</v>
      </c>
      <c r="O65" s="18">
        <v>2231</v>
      </c>
      <c r="P65" s="18">
        <v>2202</v>
      </c>
      <c r="Q65" s="18">
        <v>2203</v>
      </c>
      <c r="R65" s="19" t="s">
        <v>758</v>
      </c>
      <c r="S65" s="20">
        <f t="shared" si="1"/>
        <v>-66.66666666666643</v>
      </c>
      <c r="T65" s="20">
        <f t="shared" si="0"/>
        <v>28.57142857142847</v>
      </c>
      <c r="U65" s="2" t="s">
        <v>759</v>
      </c>
    </row>
    <row r="66" spans="3:21" x14ac:dyDescent="0.2">
      <c r="C66" s="14" t="s">
        <v>756</v>
      </c>
      <c r="D66" s="15" t="s">
        <v>119</v>
      </c>
      <c r="E66" s="16">
        <v>12.45</v>
      </c>
      <c r="F66" s="17">
        <v>0.72439422634596196</v>
      </c>
      <c r="G66" s="17">
        <v>2.3072000000000001E-3</v>
      </c>
      <c r="H66" s="18">
        <v>2590</v>
      </c>
      <c r="I66" s="18">
        <v>31</v>
      </c>
      <c r="J66" s="18">
        <v>2321</v>
      </c>
      <c r="K66" s="18">
        <v>2116</v>
      </c>
      <c r="L66" s="18">
        <v>2221</v>
      </c>
      <c r="M66" s="18">
        <v>2223</v>
      </c>
      <c r="N66" s="18">
        <v>2181</v>
      </c>
      <c r="O66" s="18">
        <v>2237</v>
      </c>
      <c r="P66" s="18">
        <v>2209</v>
      </c>
      <c r="Q66" s="18">
        <v>2209</v>
      </c>
      <c r="R66" s="19" t="s">
        <v>758</v>
      </c>
      <c r="S66" s="20">
        <f t="shared" si="1"/>
        <v>-28.571428571428722</v>
      </c>
      <c r="T66" s="20">
        <f t="shared" si="0"/>
        <v>33.333333333333513</v>
      </c>
      <c r="U66" s="2" t="s">
        <v>759</v>
      </c>
    </row>
    <row r="67" spans="3:21" x14ac:dyDescent="0.2">
      <c r="C67" s="14" t="s">
        <v>756</v>
      </c>
      <c r="D67" s="15" t="s">
        <v>122</v>
      </c>
      <c r="E67" s="16">
        <v>12.65</v>
      </c>
      <c r="F67" s="17">
        <v>0.7252019388910792</v>
      </c>
      <c r="G67" s="17">
        <v>2.003E-3</v>
      </c>
      <c r="H67" s="18">
        <v>2581</v>
      </c>
      <c r="I67" s="18">
        <v>27</v>
      </c>
      <c r="J67" s="18">
        <v>2315</v>
      </c>
      <c r="K67" s="18">
        <v>2110</v>
      </c>
      <c r="L67" s="18">
        <v>2214</v>
      </c>
      <c r="M67" s="18">
        <v>2216</v>
      </c>
      <c r="N67" s="18">
        <v>2187</v>
      </c>
      <c r="O67" s="18">
        <v>2243</v>
      </c>
      <c r="P67" s="18">
        <v>2215</v>
      </c>
      <c r="Q67" s="18">
        <v>2215</v>
      </c>
      <c r="R67" s="19" t="s">
        <v>758</v>
      </c>
      <c r="S67" s="20">
        <f t="shared" si="1"/>
        <v>-33.333333333333215</v>
      </c>
      <c r="T67" s="20">
        <f t="shared" si="0"/>
        <v>39.999999999999858</v>
      </c>
      <c r="U67" s="2" t="s">
        <v>759</v>
      </c>
    </row>
    <row r="68" spans="3:21" x14ac:dyDescent="0.2">
      <c r="C68" s="14" t="s">
        <v>756</v>
      </c>
      <c r="D68" s="15" t="s">
        <v>125</v>
      </c>
      <c r="E68" s="16">
        <v>12.85</v>
      </c>
      <c r="F68" s="17">
        <v>0.72581354615039684</v>
      </c>
      <c r="G68" s="17">
        <v>2.2648E-3</v>
      </c>
      <c r="H68" s="18">
        <v>2574</v>
      </c>
      <c r="I68" s="18">
        <v>30</v>
      </c>
      <c r="J68" s="18">
        <v>2313</v>
      </c>
      <c r="K68" s="18">
        <v>2100</v>
      </c>
      <c r="L68" s="18">
        <v>2208</v>
      </c>
      <c r="M68" s="18">
        <v>2210</v>
      </c>
      <c r="N68" s="18">
        <v>2192</v>
      </c>
      <c r="O68" s="18">
        <v>2249</v>
      </c>
      <c r="P68" s="18">
        <v>2220</v>
      </c>
      <c r="Q68" s="18">
        <v>2221</v>
      </c>
      <c r="R68" s="19" t="s">
        <v>758</v>
      </c>
      <c r="S68" s="20">
        <f t="shared" si="1"/>
        <v>-3.7735849056603974</v>
      </c>
      <c r="T68" s="20">
        <f t="shared" si="0"/>
        <v>33.333333333333513</v>
      </c>
      <c r="U68" s="2" t="s">
        <v>759</v>
      </c>
    </row>
    <row r="69" spans="3:21" x14ac:dyDescent="0.2">
      <c r="C69" s="14" t="s">
        <v>756</v>
      </c>
      <c r="D69" s="15" t="s">
        <v>127</v>
      </c>
      <c r="E69" s="16">
        <v>13.05</v>
      </c>
      <c r="F69" s="17">
        <v>0.73008200749045971</v>
      </c>
      <c r="G69" s="17">
        <v>2.3013999999999999E-3</v>
      </c>
      <c r="H69" s="18">
        <v>2527</v>
      </c>
      <c r="I69" s="18">
        <v>30</v>
      </c>
      <c r="J69" s="18">
        <v>2289</v>
      </c>
      <c r="K69" s="18">
        <v>2030</v>
      </c>
      <c r="L69" s="18">
        <v>2155</v>
      </c>
      <c r="M69" s="18">
        <v>2151</v>
      </c>
      <c r="N69" s="18">
        <v>2198</v>
      </c>
      <c r="O69" s="18">
        <v>2255</v>
      </c>
      <c r="P69" s="18">
        <v>2226</v>
      </c>
      <c r="Q69" s="18">
        <v>2226</v>
      </c>
      <c r="R69" s="19" t="s">
        <v>758</v>
      </c>
      <c r="S69" s="20">
        <f t="shared" si="1"/>
        <v>1.9230769230769162</v>
      </c>
      <c r="T69" s="20">
        <f t="shared" si="0"/>
        <v>33.333333333333215</v>
      </c>
      <c r="U69" s="2" t="s">
        <v>759</v>
      </c>
    </row>
    <row r="70" spans="3:21" x14ac:dyDescent="0.2">
      <c r="C70" s="14" t="s">
        <v>756</v>
      </c>
      <c r="D70" s="15" t="s">
        <v>129</v>
      </c>
      <c r="E70" s="16">
        <v>13.25</v>
      </c>
      <c r="F70" s="17">
        <v>0.72083010273418024</v>
      </c>
      <c r="G70" s="17">
        <v>1.5089999999999999E-3</v>
      </c>
      <c r="H70" s="18">
        <v>2630</v>
      </c>
      <c r="I70" s="18">
        <v>22</v>
      </c>
      <c r="J70" s="18">
        <v>2341</v>
      </c>
      <c r="K70" s="18">
        <v>2151</v>
      </c>
      <c r="L70" s="18">
        <v>2259</v>
      </c>
      <c r="M70" s="18">
        <v>2269</v>
      </c>
      <c r="N70" s="18">
        <v>2204</v>
      </c>
      <c r="O70" s="18">
        <v>2261</v>
      </c>
      <c r="P70" s="18">
        <v>2232</v>
      </c>
      <c r="Q70" s="18">
        <v>2232</v>
      </c>
      <c r="R70" s="19" t="s">
        <v>758</v>
      </c>
      <c r="S70" s="20">
        <f t="shared" si="1"/>
        <v>-3.0303030303030196</v>
      </c>
      <c r="T70" s="20">
        <f t="shared" ref="T70:T133" si="2">(E71-E70)/(P71-P70)*1000</f>
        <v>33.333333333333215</v>
      </c>
      <c r="U70" s="2" t="s">
        <v>759</v>
      </c>
    </row>
    <row r="71" spans="3:21" x14ac:dyDescent="0.2">
      <c r="C71" s="14" t="s">
        <v>756</v>
      </c>
      <c r="D71" s="15" t="s">
        <v>131</v>
      </c>
      <c r="E71" s="16">
        <v>13.45</v>
      </c>
      <c r="F71" s="17">
        <v>0.7273481791902251</v>
      </c>
      <c r="G71" s="17">
        <v>2.0828000000000001E-3</v>
      </c>
      <c r="H71" s="18">
        <v>2557</v>
      </c>
      <c r="I71" s="18">
        <v>28</v>
      </c>
      <c r="J71" s="18">
        <v>2303</v>
      </c>
      <c r="K71" s="18">
        <v>2079</v>
      </c>
      <c r="L71" s="18">
        <v>2193</v>
      </c>
      <c r="M71" s="18">
        <v>2194</v>
      </c>
      <c r="N71" s="18">
        <v>2210</v>
      </c>
      <c r="O71" s="18">
        <v>2267</v>
      </c>
      <c r="P71" s="18">
        <v>2238</v>
      </c>
      <c r="Q71" s="18">
        <v>2238</v>
      </c>
      <c r="R71" s="19" t="s">
        <v>758</v>
      </c>
      <c r="S71" s="20">
        <f t="shared" ref="S71:S134" si="3">(E72-E71)/(L72-L71)*1000</f>
        <v>-10.000000000000053</v>
      </c>
      <c r="T71" s="20">
        <f t="shared" si="2"/>
        <v>33.333333333333513</v>
      </c>
      <c r="U71" s="2" t="s">
        <v>759</v>
      </c>
    </row>
    <row r="72" spans="3:21" x14ac:dyDescent="0.2">
      <c r="C72" s="14" t="s">
        <v>756</v>
      </c>
      <c r="D72" s="15" t="s">
        <v>133</v>
      </c>
      <c r="E72" s="16">
        <v>13.65</v>
      </c>
      <c r="F72" s="17">
        <v>0.72879838089809712</v>
      </c>
      <c r="G72" s="17">
        <v>2.6392E-3</v>
      </c>
      <c r="H72" s="18">
        <v>2541</v>
      </c>
      <c r="I72" s="18">
        <v>34</v>
      </c>
      <c r="J72" s="18">
        <v>2296</v>
      </c>
      <c r="K72" s="18">
        <v>2046</v>
      </c>
      <c r="L72" s="18">
        <v>2173</v>
      </c>
      <c r="M72" s="18">
        <v>2173</v>
      </c>
      <c r="N72" s="18">
        <v>2215</v>
      </c>
      <c r="O72" s="18">
        <v>2272</v>
      </c>
      <c r="P72" s="18">
        <v>2244</v>
      </c>
      <c r="Q72" s="18">
        <v>2244</v>
      </c>
      <c r="R72" s="19" t="s">
        <v>758</v>
      </c>
      <c r="S72" s="20">
        <f t="shared" si="3"/>
        <v>6.4516129032257838</v>
      </c>
      <c r="T72" s="20">
        <f t="shared" si="2"/>
        <v>33.333333333333215</v>
      </c>
      <c r="U72" s="2" t="s">
        <v>759</v>
      </c>
    </row>
    <row r="73" spans="3:21" x14ac:dyDescent="0.2">
      <c r="C73" s="14" t="s">
        <v>756</v>
      </c>
      <c r="D73" s="15" t="s">
        <v>135</v>
      </c>
      <c r="E73" s="16">
        <v>13.85</v>
      </c>
      <c r="F73" s="17">
        <v>0.72613536261887501</v>
      </c>
      <c r="G73" s="17">
        <v>2.6708999999999999E-3</v>
      </c>
      <c r="H73" s="18">
        <v>2571</v>
      </c>
      <c r="I73" s="18">
        <v>35</v>
      </c>
      <c r="J73" s="18">
        <v>2316</v>
      </c>
      <c r="K73" s="18">
        <v>2090</v>
      </c>
      <c r="L73" s="18">
        <v>2204</v>
      </c>
      <c r="M73" s="18">
        <v>2206</v>
      </c>
      <c r="N73" s="18">
        <v>2221</v>
      </c>
      <c r="O73" s="18">
        <v>2278</v>
      </c>
      <c r="P73" s="18">
        <v>2250</v>
      </c>
      <c r="Q73" s="18">
        <v>2250</v>
      </c>
      <c r="R73" s="19" t="s">
        <v>758</v>
      </c>
      <c r="S73" s="20">
        <f t="shared" si="3"/>
        <v>-3.8461538461538667</v>
      </c>
      <c r="T73" s="20">
        <f t="shared" si="2"/>
        <v>33.333333333333513</v>
      </c>
      <c r="U73" s="2" t="s">
        <v>759</v>
      </c>
    </row>
    <row r="74" spans="3:21" x14ac:dyDescent="0.2">
      <c r="C74" s="14" t="s">
        <v>756</v>
      </c>
      <c r="D74" s="15" t="s">
        <v>137</v>
      </c>
      <c r="E74" s="16">
        <v>14.05</v>
      </c>
      <c r="F74" s="17">
        <v>0.73026584319846277</v>
      </c>
      <c r="G74" s="17">
        <v>2.5244999999999998E-3</v>
      </c>
      <c r="H74" s="18">
        <v>2525</v>
      </c>
      <c r="I74" s="18">
        <v>33</v>
      </c>
      <c r="J74" s="18">
        <v>2289</v>
      </c>
      <c r="K74" s="18">
        <v>2023</v>
      </c>
      <c r="L74" s="18">
        <v>2152</v>
      </c>
      <c r="M74" s="18">
        <v>2148</v>
      </c>
      <c r="N74" s="18">
        <v>2227</v>
      </c>
      <c r="O74" s="18">
        <v>2283</v>
      </c>
      <c r="P74" s="18">
        <v>2256</v>
      </c>
      <c r="Q74" s="18">
        <v>2256</v>
      </c>
      <c r="R74" s="19" t="s">
        <v>758</v>
      </c>
      <c r="S74" s="20">
        <f t="shared" si="3"/>
        <v>3.7735849056603641</v>
      </c>
      <c r="T74" s="20">
        <f t="shared" si="2"/>
        <v>33.333333333333215</v>
      </c>
      <c r="U74" s="2" t="s">
        <v>759</v>
      </c>
    </row>
    <row r="75" spans="3:21" x14ac:dyDescent="0.2">
      <c r="C75" s="14" t="s">
        <v>756</v>
      </c>
      <c r="D75" s="15" t="s">
        <v>139</v>
      </c>
      <c r="E75" s="16">
        <v>14.25</v>
      </c>
      <c r="F75" s="17">
        <v>0.72603325477653391</v>
      </c>
      <c r="G75" s="17">
        <v>2.6381E-3</v>
      </c>
      <c r="H75" s="18">
        <v>2572</v>
      </c>
      <c r="I75" s="18">
        <v>34</v>
      </c>
      <c r="J75" s="18">
        <v>2315</v>
      </c>
      <c r="K75" s="18">
        <v>2093</v>
      </c>
      <c r="L75" s="18">
        <v>2205</v>
      </c>
      <c r="M75" s="18">
        <v>2208</v>
      </c>
      <c r="N75" s="18">
        <v>2232</v>
      </c>
      <c r="O75" s="18">
        <v>2289</v>
      </c>
      <c r="P75" s="18">
        <v>2262</v>
      </c>
      <c r="Q75" s="18">
        <v>2262</v>
      </c>
      <c r="R75" s="19" t="s">
        <v>758</v>
      </c>
      <c r="S75" s="20">
        <f t="shared" si="3"/>
        <v>3.076923076923066</v>
      </c>
      <c r="T75" s="20">
        <f t="shared" si="2"/>
        <v>33.333333333333215</v>
      </c>
      <c r="U75" s="2" t="s">
        <v>759</v>
      </c>
    </row>
    <row r="76" spans="3:21" x14ac:dyDescent="0.2">
      <c r="C76" s="14" t="s">
        <v>756</v>
      </c>
      <c r="D76" s="15" t="s">
        <v>141</v>
      </c>
      <c r="E76" s="16">
        <v>14.45</v>
      </c>
      <c r="F76" s="17">
        <v>0.72004370598099765</v>
      </c>
      <c r="G76" s="17">
        <v>1.5049E-3</v>
      </c>
      <c r="H76" s="18">
        <v>2638</v>
      </c>
      <c r="I76" s="18">
        <v>22</v>
      </c>
      <c r="J76" s="18">
        <v>2350</v>
      </c>
      <c r="K76" s="18">
        <v>2150</v>
      </c>
      <c r="L76" s="18">
        <v>2270</v>
      </c>
      <c r="M76" s="18">
        <v>2282</v>
      </c>
      <c r="N76" s="18">
        <v>2239</v>
      </c>
      <c r="O76" s="18">
        <v>2294</v>
      </c>
      <c r="P76" s="18">
        <v>2268</v>
      </c>
      <c r="Q76" s="18">
        <v>2268</v>
      </c>
      <c r="R76" s="19" t="s">
        <v>758</v>
      </c>
      <c r="S76" s="20">
        <f t="shared" si="3"/>
        <v>-5.4054054054054346</v>
      </c>
      <c r="T76" s="20">
        <f t="shared" si="2"/>
        <v>28.571428571428722</v>
      </c>
      <c r="U76" s="2" t="s">
        <v>759</v>
      </c>
    </row>
    <row r="77" spans="3:21" x14ac:dyDescent="0.2">
      <c r="C77" s="14" t="s">
        <v>756</v>
      </c>
      <c r="D77" s="15" t="s">
        <v>143</v>
      </c>
      <c r="E77" s="16">
        <v>14.65</v>
      </c>
      <c r="F77" s="17">
        <v>0.72313139564816986</v>
      </c>
      <c r="G77" s="17">
        <v>1.9055999999999999E-3</v>
      </c>
      <c r="H77" s="18">
        <v>2604</v>
      </c>
      <c r="I77" s="18">
        <v>26</v>
      </c>
      <c r="J77" s="18">
        <v>2328</v>
      </c>
      <c r="K77" s="18">
        <v>2133</v>
      </c>
      <c r="L77" s="18">
        <v>2233</v>
      </c>
      <c r="M77" s="18">
        <v>2237</v>
      </c>
      <c r="N77" s="18">
        <v>2245</v>
      </c>
      <c r="O77" s="18">
        <v>2300</v>
      </c>
      <c r="P77" s="18">
        <v>2275</v>
      </c>
      <c r="Q77" s="18">
        <v>2274</v>
      </c>
      <c r="R77" s="19" t="s">
        <v>758</v>
      </c>
      <c r="S77" s="20">
        <f t="shared" si="3"/>
        <v>3.278688524590152</v>
      </c>
      <c r="T77" s="20">
        <f t="shared" si="2"/>
        <v>39.999999999999858</v>
      </c>
      <c r="U77" s="2" t="s">
        <v>759</v>
      </c>
    </row>
    <row r="78" spans="3:21" x14ac:dyDescent="0.2">
      <c r="C78" s="14" t="s">
        <v>756</v>
      </c>
      <c r="D78" s="15" t="s">
        <v>145</v>
      </c>
      <c r="E78" s="16">
        <v>14.85</v>
      </c>
      <c r="F78" s="17">
        <v>0.71837890986197928</v>
      </c>
      <c r="G78" s="17">
        <v>1.8125000000000001E-3</v>
      </c>
      <c r="H78" s="18">
        <v>2657</v>
      </c>
      <c r="I78" s="18">
        <v>25</v>
      </c>
      <c r="J78" s="18">
        <v>2400</v>
      </c>
      <c r="K78" s="18">
        <v>2161</v>
      </c>
      <c r="L78" s="18">
        <v>2294</v>
      </c>
      <c r="M78" s="18">
        <v>2303</v>
      </c>
      <c r="N78" s="18">
        <v>2251</v>
      </c>
      <c r="O78" s="18">
        <v>2305</v>
      </c>
      <c r="P78" s="18">
        <v>2280</v>
      </c>
      <c r="Q78" s="18">
        <v>2280</v>
      </c>
      <c r="R78" s="19" t="s">
        <v>758</v>
      </c>
      <c r="S78" s="20">
        <f t="shared" si="3"/>
        <v>-3.5087719298245803</v>
      </c>
      <c r="T78" s="20">
        <f t="shared" si="2"/>
        <v>33.333333333333513</v>
      </c>
      <c r="U78" s="2" t="s">
        <v>759</v>
      </c>
    </row>
    <row r="79" spans="3:21" x14ac:dyDescent="0.2">
      <c r="C79" s="14" t="s">
        <v>756</v>
      </c>
      <c r="D79" s="15" t="s">
        <v>147</v>
      </c>
      <c r="E79" s="16">
        <v>15.05</v>
      </c>
      <c r="F79" s="17">
        <v>0.72263000663007571</v>
      </c>
      <c r="G79" s="17">
        <v>2.4916000000000001E-3</v>
      </c>
      <c r="H79" s="18">
        <v>2610</v>
      </c>
      <c r="I79" s="18">
        <v>33</v>
      </c>
      <c r="J79" s="18">
        <v>2336</v>
      </c>
      <c r="K79" s="18">
        <v>2131</v>
      </c>
      <c r="L79" s="18">
        <v>2237</v>
      </c>
      <c r="M79" s="18">
        <v>2241</v>
      </c>
      <c r="N79" s="18">
        <v>2257</v>
      </c>
      <c r="O79" s="18">
        <v>2310</v>
      </c>
      <c r="P79" s="18">
        <v>2286</v>
      </c>
      <c r="Q79" s="18">
        <v>2286</v>
      </c>
      <c r="R79" s="19" t="s">
        <v>758</v>
      </c>
      <c r="S79" s="20">
        <f t="shared" si="3"/>
        <v>-6.666666666666643</v>
      </c>
      <c r="T79" s="20">
        <f t="shared" si="2"/>
        <v>33.333333333333215</v>
      </c>
      <c r="U79" s="2" t="s">
        <v>759</v>
      </c>
    </row>
    <row r="80" spans="3:21" x14ac:dyDescent="0.2">
      <c r="C80" s="14" t="s">
        <v>756</v>
      </c>
      <c r="D80" s="15" t="s">
        <v>149</v>
      </c>
      <c r="E80" s="16">
        <v>15.25</v>
      </c>
      <c r="F80" s="17">
        <v>0.72599457441263293</v>
      </c>
      <c r="G80" s="17">
        <v>2.0273999999999999E-3</v>
      </c>
      <c r="H80" s="18">
        <v>2572</v>
      </c>
      <c r="I80" s="18">
        <v>27</v>
      </c>
      <c r="J80" s="18">
        <v>2310</v>
      </c>
      <c r="K80" s="18">
        <v>2100</v>
      </c>
      <c r="L80" s="18">
        <v>2207</v>
      </c>
      <c r="M80" s="18">
        <v>2209</v>
      </c>
      <c r="N80" s="18">
        <v>2264</v>
      </c>
      <c r="O80" s="18">
        <v>2315</v>
      </c>
      <c r="P80" s="18">
        <v>2292</v>
      </c>
      <c r="Q80" s="18">
        <v>2291</v>
      </c>
      <c r="R80" s="19" t="s">
        <v>758</v>
      </c>
      <c r="S80" s="20">
        <f t="shared" si="3"/>
        <v>99.999999999999645</v>
      </c>
      <c r="T80" s="20">
        <f t="shared" si="2"/>
        <v>33.333333333333215</v>
      </c>
      <c r="U80" s="2" t="s">
        <v>759</v>
      </c>
    </row>
    <row r="81" spans="3:21" x14ac:dyDescent="0.2">
      <c r="C81" s="14" t="s">
        <v>756</v>
      </c>
      <c r="D81" s="15" t="s">
        <v>151</v>
      </c>
      <c r="E81" s="16">
        <v>15.45</v>
      </c>
      <c r="F81" s="17">
        <v>0.72575365397403391</v>
      </c>
      <c r="G81" s="17">
        <v>1.8693E-3</v>
      </c>
      <c r="H81" s="18">
        <v>2575</v>
      </c>
      <c r="I81" s="18">
        <v>26</v>
      </c>
      <c r="J81" s="18">
        <v>2310</v>
      </c>
      <c r="K81" s="18">
        <v>2105</v>
      </c>
      <c r="L81" s="18">
        <v>2209</v>
      </c>
      <c r="M81" s="18">
        <v>2211</v>
      </c>
      <c r="N81" s="18">
        <v>2271</v>
      </c>
      <c r="O81" s="18">
        <v>2319</v>
      </c>
      <c r="P81" s="18">
        <v>2298</v>
      </c>
      <c r="Q81" s="18">
        <v>2297</v>
      </c>
      <c r="R81" s="19" t="s">
        <v>758</v>
      </c>
      <c r="S81" s="20">
        <f t="shared" si="3"/>
        <v>2.1276595744680966</v>
      </c>
      <c r="T81" s="20">
        <f t="shared" si="2"/>
        <v>40.000000000000213</v>
      </c>
      <c r="U81" s="2" t="s">
        <v>759</v>
      </c>
    </row>
    <row r="82" spans="3:21" x14ac:dyDescent="0.2">
      <c r="C82" s="14" t="s">
        <v>756</v>
      </c>
      <c r="D82" s="15" t="s">
        <v>153</v>
      </c>
      <c r="E82" s="16">
        <v>15.65</v>
      </c>
      <c r="F82" s="17">
        <v>0.71793583410733441</v>
      </c>
      <c r="G82" s="17">
        <v>1.5227000000000001E-3</v>
      </c>
      <c r="H82" s="18">
        <v>2662</v>
      </c>
      <c r="I82" s="18">
        <v>22</v>
      </c>
      <c r="J82" s="18">
        <v>2407</v>
      </c>
      <c r="K82" s="18">
        <v>2175</v>
      </c>
      <c r="L82" s="18">
        <v>2303</v>
      </c>
      <c r="M82" s="18">
        <v>2309</v>
      </c>
      <c r="N82" s="18">
        <v>2278</v>
      </c>
      <c r="O82" s="18">
        <v>2324</v>
      </c>
      <c r="P82" s="18">
        <v>2303</v>
      </c>
      <c r="Q82" s="18">
        <v>2303</v>
      </c>
      <c r="R82" s="19" t="s">
        <v>758</v>
      </c>
      <c r="S82" s="20">
        <f t="shared" si="3"/>
        <v>-2.4691358024691272</v>
      </c>
      <c r="T82" s="20">
        <f t="shared" si="2"/>
        <v>33.333333333333215</v>
      </c>
      <c r="U82" s="2" t="s">
        <v>759</v>
      </c>
    </row>
    <row r="83" spans="3:21" x14ac:dyDescent="0.2">
      <c r="C83" s="14" t="s">
        <v>756</v>
      </c>
      <c r="D83" s="15" t="s">
        <v>155</v>
      </c>
      <c r="E83" s="16">
        <v>15.85</v>
      </c>
      <c r="F83" s="17">
        <v>0.72431125072662583</v>
      </c>
      <c r="G83" s="17">
        <v>2.0344999999999999E-3</v>
      </c>
      <c r="H83" s="18">
        <v>2591</v>
      </c>
      <c r="I83" s="18">
        <v>28</v>
      </c>
      <c r="J83" s="18">
        <v>2320</v>
      </c>
      <c r="K83" s="18">
        <v>2120</v>
      </c>
      <c r="L83" s="18">
        <v>2222</v>
      </c>
      <c r="M83" s="18">
        <v>2225</v>
      </c>
      <c r="N83" s="18">
        <v>2284</v>
      </c>
      <c r="O83" s="18">
        <v>2329</v>
      </c>
      <c r="P83" s="18">
        <v>2309</v>
      </c>
      <c r="Q83" s="18">
        <v>2308</v>
      </c>
      <c r="R83" s="19" t="s">
        <v>758</v>
      </c>
      <c r="S83" s="20">
        <f t="shared" si="3"/>
        <v>2.631578947368435</v>
      </c>
      <c r="T83" s="20">
        <f t="shared" si="2"/>
        <v>40.000000000000213</v>
      </c>
      <c r="U83" s="2" t="s">
        <v>759</v>
      </c>
    </row>
    <row r="84" spans="3:21" x14ac:dyDescent="0.2">
      <c r="C84" s="14" t="s">
        <v>756</v>
      </c>
      <c r="D84" s="15" t="s">
        <v>157</v>
      </c>
      <c r="E84" s="16">
        <v>16.05</v>
      </c>
      <c r="F84" s="17">
        <v>0.71808423203591554</v>
      </c>
      <c r="G84" s="17">
        <v>2.6442000000000002E-3</v>
      </c>
      <c r="H84" s="18">
        <v>2660</v>
      </c>
      <c r="I84" s="18">
        <v>35</v>
      </c>
      <c r="J84" s="18">
        <v>2420</v>
      </c>
      <c r="K84" s="18">
        <v>2156</v>
      </c>
      <c r="L84" s="18">
        <v>2298</v>
      </c>
      <c r="M84" s="18">
        <v>2305</v>
      </c>
      <c r="N84" s="18">
        <v>2291</v>
      </c>
      <c r="O84" s="18">
        <v>2334</v>
      </c>
      <c r="P84" s="18">
        <v>2314</v>
      </c>
      <c r="Q84" s="18">
        <v>2314</v>
      </c>
      <c r="R84" s="19" t="s">
        <v>758</v>
      </c>
      <c r="S84" s="20">
        <f t="shared" si="3"/>
        <v>-5.4054054054053866</v>
      </c>
      <c r="T84" s="20">
        <f t="shared" si="2"/>
        <v>33.333333333333215</v>
      </c>
      <c r="U84" s="2" t="s">
        <v>759</v>
      </c>
    </row>
    <row r="85" spans="3:21" x14ac:dyDescent="0.2">
      <c r="C85" s="14" t="s">
        <v>756</v>
      </c>
      <c r="D85" s="15" t="s">
        <v>159</v>
      </c>
      <c r="E85" s="16">
        <v>16.25</v>
      </c>
      <c r="F85" s="17">
        <v>0.72049832345712916</v>
      </c>
      <c r="G85" s="17">
        <v>2.7816E-3</v>
      </c>
      <c r="H85" s="18">
        <v>2633</v>
      </c>
      <c r="I85" s="18">
        <v>36</v>
      </c>
      <c r="J85" s="18">
        <v>2367</v>
      </c>
      <c r="K85" s="18">
        <v>2132</v>
      </c>
      <c r="L85" s="18">
        <v>2261</v>
      </c>
      <c r="M85" s="18">
        <v>2269</v>
      </c>
      <c r="N85" s="18">
        <v>2298</v>
      </c>
      <c r="O85" s="18">
        <v>2339</v>
      </c>
      <c r="P85" s="18">
        <v>2320</v>
      </c>
      <c r="Q85" s="18">
        <v>2320</v>
      </c>
      <c r="R85" s="19" t="s">
        <v>758</v>
      </c>
      <c r="S85" s="20">
        <f t="shared" si="3"/>
        <v>-11.764705882352899</v>
      </c>
      <c r="T85" s="20">
        <f t="shared" si="2"/>
        <v>39.999999999999858</v>
      </c>
      <c r="U85" s="2" t="s">
        <v>759</v>
      </c>
    </row>
    <row r="86" spans="3:21" x14ac:dyDescent="0.2">
      <c r="C86" s="14" t="s">
        <v>756</v>
      </c>
      <c r="D86" s="15" t="s">
        <v>161</v>
      </c>
      <c r="E86" s="16">
        <v>16.45</v>
      </c>
      <c r="F86" s="17">
        <v>0.72188686533759983</v>
      </c>
      <c r="G86" s="17">
        <v>2.4681999999999998E-3</v>
      </c>
      <c r="H86" s="18">
        <v>2618</v>
      </c>
      <c r="I86" s="18">
        <v>32</v>
      </c>
      <c r="J86" s="18">
        <v>2341</v>
      </c>
      <c r="K86" s="18">
        <v>2135</v>
      </c>
      <c r="L86" s="18">
        <v>2244</v>
      </c>
      <c r="M86" s="18">
        <v>2250</v>
      </c>
      <c r="N86" s="18">
        <v>2304</v>
      </c>
      <c r="O86" s="18">
        <v>2345</v>
      </c>
      <c r="P86" s="18">
        <v>2325</v>
      </c>
      <c r="Q86" s="18">
        <v>2325</v>
      </c>
      <c r="R86" s="19" t="s">
        <v>758</v>
      </c>
      <c r="S86" s="20">
        <f t="shared" si="3"/>
        <v>3.4482758620689533</v>
      </c>
      <c r="T86" s="20">
        <f t="shared" si="2"/>
        <v>33.333333333333215</v>
      </c>
      <c r="U86" s="2" t="s">
        <v>759</v>
      </c>
    </row>
    <row r="87" spans="3:21" x14ac:dyDescent="0.2">
      <c r="C87" s="14" t="s">
        <v>756</v>
      </c>
      <c r="D87" s="15" t="s">
        <v>163</v>
      </c>
      <c r="E87" s="16">
        <v>16.649999999999999</v>
      </c>
      <c r="F87" s="17">
        <v>0.71785142199619922</v>
      </c>
      <c r="G87" s="17">
        <v>2.2615999999999999E-3</v>
      </c>
      <c r="H87" s="18">
        <v>2663</v>
      </c>
      <c r="I87" s="18">
        <v>30</v>
      </c>
      <c r="J87" s="18">
        <v>2421</v>
      </c>
      <c r="K87" s="18">
        <v>2165</v>
      </c>
      <c r="L87" s="18">
        <v>2302</v>
      </c>
      <c r="M87" s="18">
        <v>2308</v>
      </c>
      <c r="N87" s="18">
        <v>2311</v>
      </c>
      <c r="O87" s="18">
        <v>2350</v>
      </c>
      <c r="P87" s="18">
        <v>2331</v>
      </c>
      <c r="Q87" s="18">
        <v>2331</v>
      </c>
      <c r="R87" s="19" t="s">
        <v>758</v>
      </c>
      <c r="S87" s="20">
        <f t="shared" si="3"/>
        <v>4.0000000000000568</v>
      </c>
      <c r="T87" s="20">
        <f t="shared" si="2"/>
        <v>40.000000000000568</v>
      </c>
      <c r="U87" s="2" t="s">
        <v>759</v>
      </c>
    </row>
    <row r="88" spans="3:21" x14ac:dyDescent="0.2">
      <c r="C88" s="14" t="s">
        <v>756</v>
      </c>
      <c r="D88" s="15" t="s">
        <v>165</v>
      </c>
      <c r="E88" s="16">
        <v>16.850000000000001</v>
      </c>
      <c r="F88" s="17">
        <v>0.71491772592832126</v>
      </c>
      <c r="G88" s="17">
        <v>1.7002E-3</v>
      </c>
      <c r="H88" s="18">
        <v>2696</v>
      </c>
      <c r="I88" s="18">
        <v>24</v>
      </c>
      <c r="J88" s="18">
        <v>2477</v>
      </c>
      <c r="K88" s="18">
        <v>2263</v>
      </c>
      <c r="L88" s="18">
        <v>2352</v>
      </c>
      <c r="M88" s="18">
        <v>2345</v>
      </c>
      <c r="N88" s="18">
        <v>2317</v>
      </c>
      <c r="O88" s="18">
        <v>2356</v>
      </c>
      <c r="P88" s="18">
        <v>2336</v>
      </c>
      <c r="Q88" s="18">
        <v>2336</v>
      </c>
      <c r="R88" s="19" t="s">
        <v>758</v>
      </c>
      <c r="S88" s="20">
        <f t="shared" si="3"/>
        <v>-9.9999999999999645</v>
      </c>
      <c r="T88" s="20">
        <f t="shared" si="2"/>
        <v>33.333333333333215</v>
      </c>
      <c r="U88" s="2" t="s">
        <v>759</v>
      </c>
    </row>
    <row r="89" spans="3:21" x14ac:dyDescent="0.2">
      <c r="C89" s="14" t="s">
        <v>756</v>
      </c>
      <c r="D89" s="15" t="s">
        <v>167</v>
      </c>
      <c r="E89" s="16">
        <v>17.05</v>
      </c>
      <c r="F89" s="17">
        <v>0.71624441924326576</v>
      </c>
      <c r="G89" s="17">
        <v>1.8174E-3</v>
      </c>
      <c r="H89" s="18">
        <v>2681</v>
      </c>
      <c r="I89" s="18">
        <v>25</v>
      </c>
      <c r="J89" s="18">
        <v>2450</v>
      </c>
      <c r="K89" s="18">
        <v>2206</v>
      </c>
      <c r="L89" s="18">
        <v>2332</v>
      </c>
      <c r="M89" s="18">
        <v>2329</v>
      </c>
      <c r="N89" s="18">
        <v>2323</v>
      </c>
      <c r="O89" s="18">
        <v>2362</v>
      </c>
      <c r="P89" s="18">
        <v>2342</v>
      </c>
      <c r="Q89" s="18">
        <v>2342</v>
      </c>
      <c r="R89" s="19" t="s">
        <v>758</v>
      </c>
      <c r="S89" s="20">
        <f t="shared" si="3"/>
        <v>-7.1428571428571175</v>
      </c>
      <c r="T89" s="20">
        <f t="shared" si="2"/>
        <v>33.333333333333215</v>
      </c>
      <c r="U89" s="2" t="s">
        <v>759</v>
      </c>
    </row>
    <row r="90" spans="3:21" x14ac:dyDescent="0.2">
      <c r="C90" s="14" t="s">
        <v>756</v>
      </c>
      <c r="D90" s="15" t="s">
        <v>169</v>
      </c>
      <c r="E90" s="16">
        <v>17.25</v>
      </c>
      <c r="F90" s="17">
        <v>0.71784674291992079</v>
      </c>
      <c r="G90" s="17">
        <v>2.2062000000000002E-3</v>
      </c>
      <c r="H90" s="18">
        <v>2663</v>
      </c>
      <c r="I90" s="18">
        <v>30</v>
      </c>
      <c r="J90" s="18">
        <v>2422</v>
      </c>
      <c r="K90" s="18">
        <v>2168</v>
      </c>
      <c r="L90" s="18">
        <v>2304</v>
      </c>
      <c r="M90" s="18">
        <v>2310</v>
      </c>
      <c r="N90" s="18">
        <v>2328</v>
      </c>
      <c r="O90" s="18">
        <v>2368</v>
      </c>
      <c r="P90" s="18">
        <v>2348</v>
      </c>
      <c r="Q90" s="18">
        <v>2348</v>
      </c>
      <c r="R90" s="19" t="s">
        <v>758</v>
      </c>
      <c r="S90" s="20">
        <f t="shared" si="3"/>
        <v>66.66666666666643</v>
      </c>
      <c r="T90" s="20">
        <f t="shared" si="2"/>
        <v>39.999999999999858</v>
      </c>
      <c r="U90" s="2" t="s">
        <v>759</v>
      </c>
    </row>
    <row r="91" spans="3:21" x14ac:dyDescent="0.2">
      <c r="C91" s="14" t="s">
        <v>756</v>
      </c>
      <c r="D91" s="15" t="s">
        <v>171</v>
      </c>
      <c r="E91" s="16">
        <v>17.45</v>
      </c>
      <c r="F91" s="17">
        <v>0.71757379680368327</v>
      </c>
      <c r="G91" s="17">
        <v>2.0295999999999999E-3</v>
      </c>
      <c r="H91" s="18">
        <v>2666</v>
      </c>
      <c r="I91" s="18">
        <v>28</v>
      </c>
      <c r="J91" s="18">
        <v>2422</v>
      </c>
      <c r="K91" s="18">
        <v>2174</v>
      </c>
      <c r="L91" s="18">
        <v>2307</v>
      </c>
      <c r="M91" s="18">
        <v>2312</v>
      </c>
      <c r="N91" s="18">
        <v>2334</v>
      </c>
      <c r="O91" s="18">
        <v>2375</v>
      </c>
      <c r="P91" s="18">
        <v>2353</v>
      </c>
      <c r="Q91" s="18">
        <v>2353</v>
      </c>
      <c r="R91" s="19" t="s">
        <v>758</v>
      </c>
      <c r="S91" s="20">
        <f t="shared" si="3"/>
        <v>7.9999999999999725</v>
      </c>
      <c r="T91" s="20">
        <f t="shared" si="2"/>
        <v>33.333333333333215</v>
      </c>
      <c r="U91" s="2" t="s">
        <v>759</v>
      </c>
    </row>
    <row r="92" spans="3:21" x14ac:dyDescent="0.2">
      <c r="C92" s="14" t="s">
        <v>756</v>
      </c>
      <c r="D92" s="15" t="s">
        <v>173</v>
      </c>
      <c r="E92" s="16">
        <v>17.649999999999999</v>
      </c>
      <c r="F92" s="17">
        <v>0.71622788650708213</v>
      </c>
      <c r="G92" s="17">
        <v>1.9157E-3</v>
      </c>
      <c r="H92" s="18">
        <v>2681</v>
      </c>
      <c r="I92" s="18">
        <v>26</v>
      </c>
      <c r="J92" s="18">
        <v>2451</v>
      </c>
      <c r="K92" s="18">
        <v>2205</v>
      </c>
      <c r="L92" s="18">
        <v>2332</v>
      </c>
      <c r="M92" s="18">
        <v>2329</v>
      </c>
      <c r="N92" s="18">
        <v>2339</v>
      </c>
      <c r="O92" s="18">
        <v>2383</v>
      </c>
      <c r="P92" s="18">
        <v>2359</v>
      </c>
      <c r="Q92" s="18">
        <v>2359</v>
      </c>
      <c r="R92" s="19" t="s">
        <v>758</v>
      </c>
      <c r="S92" s="20">
        <f t="shared" si="3"/>
        <v>-14.285714285714489</v>
      </c>
      <c r="T92" s="20">
        <f t="shared" si="2"/>
        <v>33.333333333333805</v>
      </c>
      <c r="U92" s="2" t="s">
        <v>759</v>
      </c>
    </row>
    <row r="93" spans="3:21" x14ac:dyDescent="0.2">
      <c r="C93" s="14" t="s">
        <v>756</v>
      </c>
      <c r="D93" s="15" t="s">
        <v>175</v>
      </c>
      <c r="E93" s="16">
        <v>17.850000000000001</v>
      </c>
      <c r="F93" s="17">
        <v>0.7169902640020358</v>
      </c>
      <c r="G93" s="17">
        <v>3.2196E-3</v>
      </c>
      <c r="H93" s="18">
        <v>2673</v>
      </c>
      <c r="I93" s="18">
        <v>41</v>
      </c>
      <c r="J93" s="18">
        <v>2457</v>
      </c>
      <c r="K93" s="18">
        <v>2165</v>
      </c>
      <c r="L93" s="18">
        <v>2318</v>
      </c>
      <c r="M93" s="18">
        <v>2319</v>
      </c>
      <c r="N93" s="18">
        <v>2345</v>
      </c>
      <c r="O93" s="18">
        <v>2390</v>
      </c>
      <c r="P93" s="18">
        <v>2365</v>
      </c>
      <c r="Q93" s="18">
        <v>2365</v>
      </c>
      <c r="R93" s="19" t="s">
        <v>758</v>
      </c>
      <c r="S93" s="20">
        <f t="shared" si="3"/>
        <v>1.9607843137254832</v>
      </c>
      <c r="T93" s="20">
        <f t="shared" si="2"/>
        <v>33.333333333333215</v>
      </c>
      <c r="U93" s="2" t="s">
        <v>759</v>
      </c>
    </row>
    <row r="94" spans="3:21" x14ac:dyDescent="0.2">
      <c r="C94" s="14" t="s">
        <v>756</v>
      </c>
      <c r="D94" s="15" t="s">
        <v>177</v>
      </c>
      <c r="E94" s="16">
        <v>18.05</v>
      </c>
      <c r="F94" s="17">
        <v>0.70991828889410635</v>
      </c>
      <c r="G94" s="17">
        <v>1.4905999999999999E-3</v>
      </c>
      <c r="H94" s="18">
        <v>2752</v>
      </c>
      <c r="I94" s="18">
        <v>22</v>
      </c>
      <c r="J94" s="18">
        <v>2564</v>
      </c>
      <c r="K94" s="18">
        <v>2312</v>
      </c>
      <c r="L94" s="18">
        <v>2420</v>
      </c>
      <c r="M94" s="18">
        <v>2411</v>
      </c>
      <c r="N94" s="18">
        <v>2351</v>
      </c>
      <c r="O94" s="18">
        <v>2398</v>
      </c>
      <c r="P94" s="18">
        <v>2371</v>
      </c>
      <c r="Q94" s="18">
        <v>2372</v>
      </c>
      <c r="R94" s="19" t="s">
        <v>758</v>
      </c>
      <c r="S94" s="20">
        <f t="shared" si="3"/>
        <v>-2.2222222222222143</v>
      </c>
      <c r="T94" s="20">
        <f t="shared" si="2"/>
        <v>28.57142857142847</v>
      </c>
      <c r="U94" s="2" t="s">
        <v>759</v>
      </c>
    </row>
    <row r="95" spans="3:21" x14ac:dyDescent="0.2">
      <c r="C95" s="14" t="s">
        <v>756</v>
      </c>
      <c r="D95" s="15" t="s">
        <v>179</v>
      </c>
      <c r="E95" s="16">
        <v>18.25</v>
      </c>
      <c r="F95" s="17">
        <v>0.71634319974247551</v>
      </c>
      <c r="G95" s="17">
        <v>1.9525E-3</v>
      </c>
      <c r="H95" s="18">
        <v>2680</v>
      </c>
      <c r="I95" s="18">
        <v>27</v>
      </c>
      <c r="J95" s="18">
        <v>2453</v>
      </c>
      <c r="K95" s="18">
        <v>2201</v>
      </c>
      <c r="L95" s="18">
        <v>2330</v>
      </c>
      <c r="M95" s="18">
        <v>2328</v>
      </c>
      <c r="N95" s="18">
        <v>2356</v>
      </c>
      <c r="O95" s="18">
        <v>2407</v>
      </c>
      <c r="P95" s="18">
        <v>2378</v>
      </c>
      <c r="Q95" s="18">
        <v>2379</v>
      </c>
      <c r="R95" s="19" t="s">
        <v>758</v>
      </c>
      <c r="S95" s="20">
        <f t="shared" si="3"/>
        <v>8.3333333333333037</v>
      </c>
      <c r="T95" s="20">
        <f t="shared" si="2"/>
        <v>28.57142857142847</v>
      </c>
      <c r="U95" s="2" t="s">
        <v>759</v>
      </c>
    </row>
    <row r="96" spans="3:21" x14ac:dyDescent="0.2">
      <c r="C96" s="14" t="s">
        <v>756</v>
      </c>
      <c r="D96" s="15" t="s">
        <v>181</v>
      </c>
      <c r="E96" s="16">
        <v>18.45</v>
      </c>
      <c r="F96" s="17">
        <v>0.71477664500448157</v>
      </c>
      <c r="G96" s="17">
        <v>1.8328999999999999E-3</v>
      </c>
      <c r="H96" s="18">
        <v>2697</v>
      </c>
      <c r="I96" s="18">
        <v>26</v>
      </c>
      <c r="J96" s="18">
        <v>2480</v>
      </c>
      <c r="K96" s="18">
        <v>2260</v>
      </c>
      <c r="L96" s="18">
        <v>2354</v>
      </c>
      <c r="M96" s="18">
        <v>2346</v>
      </c>
      <c r="N96" s="18">
        <v>2362</v>
      </c>
      <c r="O96" s="18">
        <v>2414</v>
      </c>
      <c r="P96" s="18">
        <v>2385</v>
      </c>
      <c r="Q96" s="18">
        <v>2386</v>
      </c>
      <c r="R96" s="19" t="s">
        <v>758</v>
      </c>
      <c r="S96" s="20">
        <f t="shared" si="3"/>
        <v>4.255319148936155</v>
      </c>
      <c r="T96" s="20">
        <f t="shared" si="2"/>
        <v>28.57142857142847</v>
      </c>
      <c r="U96" s="2" t="s">
        <v>759</v>
      </c>
    </row>
    <row r="97" spans="3:21" x14ac:dyDescent="0.2">
      <c r="C97" s="14" t="s">
        <v>756</v>
      </c>
      <c r="D97" s="15" t="s">
        <v>382</v>
      </c>
      <c r="E97" s="16">
        <v>18.649999999999999</v>
      </c>
      <c r="F97" s="17">
        <v>0.71147789622823998</v>
      </c>
      <c r="G97" s="17">
        <v>2.0320999999999998E-3</v>
      </c>
      <c r="H97" s="18">
        <v>2735</v>
      </c>
      <c r="I97" s="18">
        <v>28</v>
      </c>
      <c r="J97" s="18">
        <v>2533</v>
      </c>
      <c r="K97" s="18">
        <v>2296</v>
      </c>
      <c r="L97" s="18">
        <v>2401</v>
      </c>
      <c r="M97" s="18">
        <v>2393</v>
      </c>
      <c r="N97" s="18">
        <v>2368</v>
      </c>
      <c r="O97" s="18">
        <v>2422</v>
      </c>
      <c r="P97" s="18">
        <v>2392</v>
      </c>
      <c r="Q97" s="18">
        <v>2393</v>
      </c>
      <c r="R97" s="19" t="s">
        <v>758</v>
      </c>
      <c r="S97" s="20">
        <f t="shared" si="3"/>
        <v>5.5555555555556344</v>
      </c>
      <c r="T97" s="20">
        <f t="shared" si="2"/>
        <v>25.000000000000355</v>
      </c>
      <c r="U97" s="2" t="s">
        <v>759</v>
      </c>
    </row>
    <row r="98" spans="3:21" x14ac:dyDescent="0.2">
      <c r="C98" s="14" t="s">
        <v>756</v>
      </c>
      <c r="D98" s="15" t="s">
        <v>383</v>
      </c>
      <c r="E98" s="16">
        <v>18.850000000000001</v>
      </c>
      <c r="F98" s="17">
        <v>0.70904831186557149</v>
      </c>
      <c r="G98" s="17">
        <v>2.0573000000000002E-3</v>
      </c>
      <c r="H98" s="18">
        <v>2762</v>
      </c>
      <c r="I98" s="18">
        <v>28</v>
      </c>
      <c r="J98" s="18">
        <v>2601</v>
      </c>
      <c r="K98" s="18">
        <v>2321</v>
      </c>
      <c r="L98" s="18">
        <v>2437</v>
      </c>
      <c r="M98" s="18">
        <v>2427</v>
      </c>
      <c r="N98" s="18">
        <v>2374</v>
      </c>
      <c r="O98" s="18">
        <v>2431</v>
      </c>
      <c r="P98" s="18">
        <v>2400</v>
      </c>
      <c r="Q98" s="18">
        <v>2401</v>
      </c>
      <c r="R98" s="19" t="s">
        <v>758</v>
      </c>
      <c r="S98" s="20">
        <f t="shared" si="3"/>
        <v>6.0606060606060392</v>
      </c>
      <c r="T98" s="20">
        <f t="shared" si="2"/>
        <v>24.999999999999911</v>
      </c>
      <c r="U98" s="2" t="s">
        <v>759</v>
      </c>
    </row>
    <row r="99" spans="3:21" x14ac:dyDescent="0.2">
      <c r="C99" s="14" t="s">
        <v>756</v>
      </c>
      <c r="D99" s="15" t="s">
        <v>346</v>
      </c>
      <c r="E99" s="16">
        <v>19.05</v>
      </c>
      <c r="F99" s="17">
        <v>0.70708684308968417</v>
      </c>
      <c r="G99" s="17">
        <v>2.1875000000000002E-3</v>
      </c>
      <c r="H99" s="18">
        <v>2784</v>
      </c>
      <c r="I99" s="18">
        <v>30</v>
      </c>
      <c r="J99" s="18">
        <v>2644</v>
      </c>
      <c r="K99" s="18">
        <v>2337</v>
      </c>
      <c r="L99" s="18">
        <v>2470</v>
      </c>
      <c r="M99" s="18">
        <v>2460</v>
      </c>
      <c r="N99" s="18">
        <v>2381</v>
      </c>
      <c r="O99" s="18">
        <v>2440</v>
      </c>
      <c r="P99" s="18">
        <v>2408</v>
      </c>
      <c r="Q99" s="18">
        <v>2409</v>
      </c>
      <c r="R99" s="19" t="s">
        <v>758</v>
      </c>
      <c r="S99" s="20">
        <f t="shared" si="3"/>
        <v>-5.8823529411764497</v>
      </c>
      <c r="T99" s="20">
        <f t="shared" si="2"/>
        <v>24.999999999999911</v>
      </c>
      <c r="U99" s="2" t="s">
        <v>759</v>
      </c>
    </row>
    <row r="100" spans="3:21" x14ac:dyDescent="0.2">
      <c r="C100" s="14" t="s">
        <v>756</v>
      </c>
      <c r="D100" s="15" t="s">
        <v>384</v>
      </c>
      <c r="E100" s="16">
        <v>19.25</v>
      </c>
      <c r="F100" s="17">
        <v>0.70882120147604089</v>
      </c>
      <c r="G100" s="17">
        <v>1.5027E-3</v>
      </c>
      <c r="H100" s="18">
        <v>2765</v>
      </c>
      <c r="I100" s="18">
        <v>22</v>
      </c>
      <c r="J100" s="18">
        <v>2595</v>
      </c>
      <c r="K100" s="18">
        <v>2326</v>
      </c>
      <c r="L100" s="18">
        <v>2436</v>
      </c>
      <c r="M100" s="18">
        <v>2427</v>
      </c>
      <c r="N100" s="18">
        <v>2388</v>
      </c>
      <c r="O100" s="18">
        <v>2448</v>
      </c>
      <c r="P100" s="18">
        <v>2416</v>
      </c>
      <c r="Q100" s="18">
        <v>2416</v>
      </c>
      <c r="R100" s="19" t="s">
        <v>758</v>
      </c>
      <c r="S100" s="20">
        <f t="shared" si="3"/>
        <v>-99.999999999999645</v>
      </c>
      <c r="T100" s="20">
        <f t="shared" si="2"/>
        <v>28.57142857142847</v>
      </c>
      <c r="U100" s="2" t="s">
        <v>759</v>
      </c>
    </row>
    <row r="101" spans="3:21" x14ac:dyDescent="0.2">
      <c r="C101" s="14" t="s">
        <v>756</v>
      </c>
      <c r="D101" s="15" t="s">
        <v>385</v>
      </c>
      <c r="E101" s="16">
        <v>19.45</v>
      </c>
      <c r="F101" s="17">
        <v>0.70916632856725892</v>
      </c>
      <c r="G101" s="17">
        <v>2.0173999999999999E-3</v>
      </c>
      <c r="H101" s="18">
        <v>2761</v>
      </c>
      <c r="I101" s="18">
        <v>28</v>
      </c>
      <c r="J101" s="18">
        <v>2596</v>
      </c>
      <c r="K101" s="18">
        <v>2320</v>
      </c>
      <c r="L101" s="18">
        <v>2434</v>
      </c>
      <c r="M101" s="18">
        <v>2423</v>
      </c>
      <c r="N101" s="18">
        <v>2395</v>
      </c>
      <c r="O101" s="18">
        <v>2456</v>
      </c>
      <c r="P101" s="18">
        <v>2423</v>
      </c>
      <c r="Q101" s="18">
        <v>2424</v>
      </c>
      <c r="R101" s="19" t="s">
        <v>758</v>
      </c>
      <c r="S101" s="20">
        <f t="shared" si="3"/>
        <v>4.4444444444444287</v>
      </c>
      <c r="T101" s="20">
        <f t="shared" si="2"/>
        <v>24.999999999999911</v>
      </c>
      <c r="U101" s="2" t="s">
        <v>759</v>
      </c>
    </row>
    <row r="102" spans="3:21" x14ac:dyDescent="0.2">
      <c r="C102" s="14" t="s">
        <v>756</v>
      </c>
      <c r="D102" s="15" t="s">
        <v>348</v>
      </c>
      <c r="E102" s="16">
        <v>19.649999999999999</v>
      </c>
      <c r="F102" s="17">
        <v>0.70648833724394589</v>
      </c>
      <c r="G102" s="17">
        <v>2.0403000000000001E-3</v>
      </c>
      <c r="H102" s="18">
        <v>2791</v>
      </c>
      <c r="I102" s="18">
        <v>28</v>
      </c>
      <c r="J102" s="18">
        <v>2644</v>
      </c>
      <c r="K102" s="18">
        <v>2343</v>
      </c>
      <c r="L102" s="18">
        <v>2479</v>
      </c>
      <c r="M102" s="18">
        <v>2471</v>
      </c>
      <c r="N102" s="18">
        <v>2401</v>
      </c>
      <c r="O102" s="18">
        <v>2464</v>
      </c>
      <c r="P102" s="18">
        <v>2431</v>
      </c>
      <c r="Q102" s="18">
        <v>2431</v>
      </c>
      <c r="R102" s="19" t="s">
        <v>758</v>
      </c>
      <c r="S102" s="20">
        <f t="shared" si="3"/>
        <v>-2.8169014084507444</v>
      </c>
      <c r="T102" s="20">
        <f t="shared" si="2"/>
        <v>28.571428571428978</v>
      </c>
      <c r="U102" s="2" t="s">
        <v>759</v>
      </c>
    </row>
    <row r="103" spans="3:21" x14ac:dyDescent="0.2">
      <c r="C103" s="14" t="s">
        <v>756</v>
      </c>
      <c r="D103" s="15" t="s">
        <v>386</v>
      </c>
      <c r="E103" s="16">
        <v>19.850000000000001</v>
      </c>
      <c r="F103" s="17">
        <v>0.71091318371117884</v>
      </c>
      <c r="G103" s="17">
        <v>1.9498E-3</v>
      </c>
      <c r="H103" s="18">
        <v>2741</v>
      </c>
      <c r="I103" s="18">
        <v>27</v>
      </c>
      <c r="J103" s="18">
        <v>2543</v>
      </c>
      <c r="K103" s="18">
        <v>2300</v>
      </c>
      <c r="L103" s="18">
        <v>2408</v>
      </c>
      <c r="M103" s="18">
        <v>2400</v>
      </c>
      <c r="N103" s="18">
        <v>2408</v>
      </c>
      <c r="O103" s="18">
        <v>2472</v>
      </c>
      <c r="P103" s="18">
        <v>2438</v>
      </c>
      <c r="Q103" s="18">
        <v>2439</v>
      </c>
      <c r="R103" s="19" t="s">
        <v>758</v>
      </c>
      <c r="S103" s="20">
        <f t="shared" si="3"/>
        <v>3.076923076923066</v>
      </c>
      <c r="T103" s="20">
        <f t="shared" si="2"/>
        <v>24.999999999999911</v>
      </c>
      <c r="U103" s="2" t="s">
        <v>759</v>
      </c>
    </row>
    <row r="104" spans="3:21" x14ac:dyDescent="0.2">
      <c r="C104" s="14" t="s">
        <v>756</v>
      </c>
      <c r="D104" s="15" t="s">
        <v>351</v>
      </c>
      <c r="E104" s="16">
        <v>20.05</v>
      </c>
      <c r="F104" s="17">
        <v>0.70687805230819656</v>
      </c>
      <c r="G104" s="17">
        <v>2.2214000000000001E-3</v>
      </c>
      <c r="H104" s="18">
        <v>2787</v>
      </c>
      <c r="I104" s="18">
        <v>30</v>
      </c>
      <c r="J104" s="18">
        <v>2644</v>
      </c>
      <c r="K104" s="18">
        <v>2339</v>
      </c>
      <c r="L104" s="18">
        <v>2473</v>
      </c>
      <c r="M104" s="18">
        <v>2464</v>
      </c>
      <c r="N104" s="18">
        <v>2415</v>
      </c>
      <c r="O104" s="18">
        <v>2479</v>
      </c>
      <c r="P104" s="18">
        <v>2446</v>
      </c>
      <c r="Q104" s="18">
        <v>2446</v>
      </c>
      <c r="R104" s="19" t="s">
        <v>758</v>
      </c>
      <c r="S104" s="20">
        <f t="shared" si="3"/>
        <v>-5.12820512820511</v>
      </c>
      <c r="T104" s="20">
        <f t="shared" si="2"/>
        <v>28.57142857142847</v>
      </c>
      <c r="U104" s="2" t="s">
        <v>759</v>
      </c>
    </row>
    <row r="105" spans="3:21" x14ac:dyDescent="0.2">
      <c r="C105" s="14" t="s">
        <v>756</v>
      </c>
      <c r="D105" s="15" t="s">
        <v>387</v>
      </c>
      <c r="E105" s="16">
        <v>20.25</v>
      </c>
      <c r="F105" s="17">
        <v>0.70922726053835039</v>
      </c>
      <c r="G105" s="17">
        <v>2.0596E-3</v>
      </c>
      <c r="H105" s="18">
        <v>2760</v>
      </c>
      <c r="I105" s="18">
        <v>28</v>
      </c>
      <c r="J105" s="18">
        <v>2597</v>
      </c>
      <c r="K105" s="18">
        <v>2320</v>
      </c>
      <c r="L105" s="18">
        <v>2434</v>
      </c>
      <c r="M105" s="18">
        <v>2424</v>
      </c>
      <c r="N105" s="18">
        <v>2421</v>
      </c>
      <c r="O105" s="18">
        <v>2487</v>
      </c>
      <c r="P105" s="18">
        <v>2453</v>
      </c>
      <c r="Q105" s="18">
        <v>2453</v>
      </c>
      <c r="R105" s="19" t="s">
        <v>758</v>
      </c>
      <c r="S105" s="20">
        <f t="shared" si="3"/>
        <v>33.333333333333215</v>
      </c>
      <c r="T105" s="20">
        <f t="shared" si="2"/>
        <v>24.999999999999911</v>
      </c>
      <c r="U105" s="2" t="s">
        <v>759</v>
      </c>
    </row>
    <row r="106" spans="3:21" x14ac:dyDescent="0.2">
      <c r="C106" s="14" t="s">
        <v>756</v>
      </c>
      <c r="D106" s="15" t="s">
        <v>388</v>
      </c>
      <c r="E106" s="16">
        <v>20.45</v>
      </c>
      <c r="F106" s="17">
        <v>0.7086169857913589</v>
      </c>
      <c r="G106" s="17">
        <v>1.4817000000000001E-3</v>
      </c>
      <c r="H106" s="18">
        <v>2767</v>
      </c>
      <c r="I106" s="18">
        <v>22</v>
      </c>
      <c r="J106" s="18">
        <v>2597</v>
      </c>
      <c r="K106" s="18">
        <v>2328</v>
      </c>
      <c r="L106" s="18">
        <v>2440</v>
      </c>
      <c r="M106" s="18">
        <v>2430</v>
      </c>
      <c r="N106" s="18">
        <v>2428</v>
      </c>
      <c r="O106" s="18">
        <v>2495</v>
      </c>
      <c r="P106" s="18">
        <v>2461</v>
      </c>
      <c r="Q106" s="18">
        <v>2461</v>
      </c>
      <c r="R106" s="19" t="s">
        <v>758</v>
      </c>
      <c r="S106" s="20">
        <f t="shared" si="3"/>
        <v>-7.1428571428571175</v>
      </c>
      <c r="T106" s="20">
        <f t="shared" si="2"/>
        <v>24.999999999999911</v>
      </c>
      <c r="U106" s="2" t="s">
        <v>759</v>
      </c>
    </row>
    <row r="107" spans="3:21" x14ac:dyDescent="0.2">
      <c r="C107" s="14" t="s">
        <v>756</v>
      </c>
      <c r="D107" s="15" t="s">
        <v>389</v>
      </c>
      <c r="E107" s="16">
        <v>20.65</v>
      </c>
      <c r="F107" s="17">
        <v>0.71065365094693922</v>
      </c>
      <c r="G107" s="17">
        <v>2.0468000000000001E-3</v>
      </c>
      <c r="H107" s="18">
        <v>2744</v>
      </c>
      <c r="I107" s="18">
        <v>28</v>
      </c>
      <c r="J107" s="18">
        <v>2551</v>
      </c>
      <c r="K107" s="18">
        <v>2302</v>
      </c>
      <c r="L107" s="18">
        <v>2412</v>
      </c>
      <c r="M107" s="18">
        <v>2403</v>
      </c>
      <c r="N107" s="18">
        <v>2436</v>
      </c>
      <c r="O107" s="18">
        <v>2503</v>
      </c>
      <c r="P107" s="18">
        <v>2469</v>
      </c>
      <c r="Q107" s="18">
        <v>2469</v>
      </c>
      <c r="R107" s="19" t="s">
        <v>758</v>
      </c>
      <c r="S107" s="20">
        <f t="shared" si="3"/>
        <v>8.0000000000001137</v>
      </c>
      <c r="T107" s="20">
        <f t="shared" si="2"/>
        <v>25.000000000000355</v>
      </c>
      <c r="U107" s="2" t="s">
        <v>759</v>
      </c>
    </row>
    <row r="108" spans="3:21" x14ac:dyDescent="0.2">
      <c r="C108" s="14" t="s">
        <v>756</v>
      </c>
      <c r="D108" s="15" t="s">
        <v>390</v>
      </c>
      <c r="E108" s="16">
        <v>20.85</v>
      </c>
      <c r="F108" s="17">
        <v>0.70898228490031023</v>
      </c>
      <c r="G108" s="17">
        <v>2.0709999999999999E-3</v>
      </c>
      <c r="H108" s="18">
        <v>2763</v>
      </c>
      <c r="I108" s="18">
        <v>28</v>
      </c>
      <c r="J108" s="18">
        <v>2601</v>
      </c>
      <c r="K108" s="18">
        <v>2321</v>
      </c>
      <c r="L108" s="18">
        <v>2437</v>
      </c>
      <c r="M108" s="18">
        <v>2427</v>
      </c>
      <c r="N108" s="18">
        <v>2443</v>
      </c>
      <c r="O108" s="18">
        <v>2512</v>
      </c>
      <c r="P108" s="18">
        <v>2477</v>
      </c>
      <c r="Q108" s="18">
        <v>2477</v>
      </c>
      <c r="R108" s="19" t="s">
        <v>758</v>
      </c>
      <c r="S108" s="20">
        <f t="shared" si="3"/>
        <v>6.666666666666643</v>
      </c>
      <c r="T108" s="20">
        <f t="shared" si="2"/>
        <v>24.999999999999911</v>
      </c>
      <c r="U108" s="2" t="s">
        <v>759</v>
      </c>
    </row>
    <row r="109" spans="3:21" x14ac:dyDescent="0.2">
      <c r="C109" s="14" t="s">
        <v>756</v>
      </c>
      <c r="D109" s="15" t="s">
        <v>353</v>
      </c>
      <c r="E109" s="16">
        <v>21.05</v>
      </c>
      <c r="F109" s="17">
        <v>0.70735614992437179</v>
      </c>
      <c r="G109" s="17">
        <v>2.4532999999999998E-3</v>
      </c>
      <c r="H109" s="18">
        <v>2781</v>
      </c>
      <c r="I109" s="18">
        <v>33</v>
      </c>
      <c r="J109" s="18">
        <v>2644</v>
      </c>
      <c r="K109" s="18">
        <v>2333</v>
      </c>
      <c r="L109" s="18">
        <v>2467</v>
      </c>
      <c r="M109" s="18">
        <v>2456</v>
      </c>
      <c r="N109" s="18">
        <v>2450</v>
      </c>
      <c r="O109" s="18">
        <v>2521</v>
      </c>
      <c r="P109" s="18">
        <v>2485</v>
      </c>
      <c r="Q109" s="18">
        <v>2485</v>
      </c>
      <c r="R109" s="19" t="s">
        <v>758</v>
      </c>
      <c r="S109" s="20">
        <f t="shared" si="3"/>
        <v>-6.666666666666643</v>
      </c>
      <c r="T109" s="20">
        <f t="shared" si="2"/>
        <v>24.999999999999911</v>
      </c>
      <c r="U109" s="2" t="s">
        <v>759</v>
      </c>
    </row>
    <row r="110" spans="3:21" x14ac:dyDescent="0.2">
      <c r="C110" s="14" t="s">
        <v>756</v>
      </c>
      <c r="D110" s="15" t="s">
        <v>391</v>
      </c>
      <c r="E110" s="16">
        <v>21.25</v>
      </c>
      <c r="F110" s="17">
        <v>0.70902106924368402</v>
      </c>
      <c r="G110" s="17">
        <v>2.0162000000000001E-3</v>
      </c>
      <c r="H110" s="18">
        <v>2762</v>
      </c>
      <c r="I110" s="18">
        <v>28</v>
      </c>
      <c r="J110" s="18">
        <v>2600</v>
      </c>
      <c r="K110" s="18">
        <v>2322</v>
      </c>
      <c r="L110" s="18">
        <v>2437</v>
      </c>
      <c r="M110" s="18">
        <v>2426</v>
      </c>
      <c r="N110" s="18">
        <v>2458</v>
      </c>
      <c r="O110" s="18">
        <v>2531</v>
      </c>
      <c r="P110" s="18">
        <v>2493</v>
      </c>
      <c r="Q110" s="18">
        <v>2493</v>
      </c>
      <c r="R110" s="19" t="s">
        <v>758</v>
      </c>
      <c r="S110" s="20">
        <f t="shared" si="3"/>
        <v>5.12820512820511</v>
      </c>
      <c r="T110" s="20">
        <f t="shared" si="2"/>
        <v>24.999999999999911</v>
      </c>
      <c r="U110" s="2" t="s">
        <v>759</v>
      </c>
    </row>
    <row r="111" spans="3:21" x14ac:dyDescent="0.2">
      <c r="C111" s="14" t="s">
        <v>756</v>
      </c>
      <c r="D111" s="15" t="s">
        <v>392</v>
      </c>
      <c r="E111" s="16">
        <v>21.45</v>
      </c>
      <c r="F111" s="17">
        <v>0.70679372495571335</v>
      </c>
      <c r="G111" s="17">
        <v>2.3521000000000002E-3</v>
      </c>
      <c r="H111" s="18">
        <v>2788</v>
      </c>
      <c r="I111" s="18">
        <v>32</v>
      </c>
      <c r="J111" s="18">
        <v>2644</v>
      </c>
      <c r="K111" s="18">
        <v>2340</v>
      </c>
      <c r="L111" s="18">
        <v>2476</v>
      </c>
      <c r="M111" s="18">
        <v>2467</v>
      </c>
      <c r="N111" s="18">
        <v>2466</v>
      </c>
      <c r="O111" s="18">
        <v>2541</v>
      </c>
      <c r="P111" s="18">
        <v>2501</v>
      </c>
      <c r="Q111" s="18">
        <v>2502</v>
      </c>
      <c r="R111" s="19" t="s">
        <v>758</v>
      </c>
      <c r="S111" s="20">
        <f t="shared" si="3"/>
        <v>6.666666666666643</v>
      </c>
      <c r="T111" s="20">
        <f t="shared" si="2"/>
        <v>22.222222222222143</v>
      </c>
      <c r="U111" s="2" t="s">
        <v>759</v>
      </c>
    </row>
    <row r="112" spans="3:21" x14ac:dyDescent="0.2">
      <c r="C112" s="14" t="s">
        <v>756</v>
      </c>
      <c r="D112" s="15" t="s">
        <v>355</v>
      </c>
      <c r="E112" s="16">
        <v>21.65</v>
      </c>
      <c r="F112" s="17">
        <v>0.70502948601900617</v>
      </c>
      <c r="G112" s="17">
        <v>1.7177E-3</v>
      </c>
      <c r="H112" s="18">
        <v>2808</v>
      </c>
      <c r="I112" s="18">
        <v>25</v>
      </c>
      <c r="J112" s="18">
        <v>2656</v>
      </c>
      <c r="K112" s="18">
        <v>2357</v>
      </c>
      <c r="L112" s="18">
        <v>2506</v>
      </c>
      <c r="M112" s="18">
        <v>2502</v>
      </c>
      <c r="N112" s="18">
        <v>2473</v>
      </c>
      <c r="O112" s="18">
        <v>2550</v>
      </c>
      <c r="P112" s="18">
        <v>2510</v>
      </c>
      <c r="Q112" s="18">
        <v>2510</v>
      </c>
      <c r="R112" s="19" t="s">
        <v>758</v>
      </c>
      <c r="S112" s="20">
        <f t="shared" si="3"/>
        <v>-8.3333333333334512</v>
      </c>
      <c r="T112" s="20">
        <f t="shared" si="2"/>
        <v>22.222222222222538</v>
      </c>
      <c r="U112" s="2" t="s">
        <v>759</v>
      </c>
    </row>
    <row r="113" spans="3:21" x14ac:dyDescent="0.2">
      <c r="C113" s="14" t="s">
        <v>756</v>
      </c>
      <c r="D113" s="15" t="s">
        <v>393</v>
      </c>
      <c r="E113" s="16">
        <v>21.85</v>
      </c>
      <c r="F113" s="17">
        <v>0.70641721528451495</v>
      </c>
      <c r="G113" s="17">
        <v>2.1291999999999999E-3</v>
      </c>
      <c r="H113" s="18">
        <v>2792</v>
      </c>
      <c r="I113" s="18">
        <v>29</v>
      </c>
      <c r="J113" s="18">
        <v>2645</v>
      </c>
      <c r="K113" s="18">
        <v>2344</v>
      </c>
      <c r="L113" s="18">
        <v>2482</v>
      </c>
      <c r="M113" s="18">
        <v>2473</v>
      </c>
      <c r="N113" s="18">
        <v>2482</v>
      </c>
      <c r="O113" s="18">
        <v>2561</v>
      </c>
      <c r="P113" s="18">
        <v>2519</v>
      </c>
      <c r="Q113" s="18">
        <v>2520</v>
      </c>
      <c r="R113" s="19" t="s">
        <v>758</v>
      </c>
      <c r="S113" s="20">
        <f t="shared" si="3"/>
        <v>-4.761904761904745</v>
      </c>
      <c r="T113" s="20">
        <f t="shared" si="2"/>
        <v>19.999999999999929</v>
      </c>
      <c r="U113" s="2" t="s">
        <v>759</v>
      </c>
    </row>
    <row r="114" spans="3:21" x14ac:dyDescent="0.2">
      <c r="C114" s="14" t="s">
        <v>756</v>
      </c>
      <c r="D114" s="15" t="s">
        <v>357</v>
      </c>
      <c r="E114" s="16">
        <v>22.05</v>
      </c>
      <c r="F114" s="17">
        <v>0.70943937866296924</v>
      </c>
      <c r="G114" s="17">
        <v>3.1442000000000002E-3</v>
      </c>
      <c r="H114" s="18">
        <v>2758</v>
      </c>
      <c r="I114" s="18">
        <v>41</v>
      </c>
      <c r="J114" s="18">
        <v>2612</v>
      </c>
      <c r="K114" s="18">
        <v>2308</v>
      </c>
      <c r="L114" s="18">
        <v>2440</v>
      </c>
      <c r="M114" s="18">
        <v>2427</v>
      </c>
      <c r="N114" s="18">
        <v>2491</v>
      </c>
      <c r="O114" s="18">
        <v>2572</v>
      </c>
      <c r="P114" s="18">
        <v>2529</v>
      </c>
      <c r="Q114" s="18">
        <v>2529</v>
      </c>
      <c r="R114" s="19" t="s">
        <v>758</v>
      </c>
      <c r="S114" s="20">
        <f t="shared" si="3"/>
        <v>1.9801980198019733</v>
      </c>
      <c r="T114" s="20">
        <f t="shared" si="2"/>
        <v>22.222222222222143</v>
      </c>
      <c r="U114" s="2" t="s">
        <v>759</v>
      </c>
    </row>
    <row r="115" spans="3:21" x14ac:dyDescent="0.2">
      <c r="C115" s="14" t="s">
        <v>756</v>
      </c>
      <c r="D115" s="15" t="s">
        <v>359</v>
      </c>
      <c r="E115" s="16">
        <v>22.25</v>
      </c>
      <c r="F115" s="17">
        <v>0.70283262693740212</v>
      </c>
      <c r="G115" s="17">
        <v>2.5923000000000001E-3</v>
      </c>
      <c r="H115" s="18">
        <v>2833</v>
      </c>
      <c r="I115" s="18">
        <v>35</v>
      </c>
      <c r="J115" s="18">
        <v>2687</v>
      </c>
      <c r="K115" s="18">
        <v>2381</v>
      </c>
      <c r="L115" s="18">
        <v>2541</v>
      </c>
      <c r="M115" s="18">
        <v>2544</v>
      </c>
      <c r="N115" s="18">
        <v>2499</v>
      </c>
      <c r="O115" s="18">
        <v>2583</v>
      </c>
      <c r="P115" s="18">
        <v>2538</v>
      </c>
      <c r="Q115" s="18">
        <v>2539</v>
      </c>
      <c r="R115" s="19" t="s">
        <v>758</v>
      </c>
      <c r="S115" s="20">
        <f t="shared" si="3"/>
        <v>-2.3809523809523725</v>
      </c>
      <c r="T115" s="20">
        <f t="shared" si="2"/>
        <v>18.181818181818119</v>
      </c>
      <c r="U115" s="2" t="s">
        <v>759</v>
      </c>
    </row>
    <row r="116" spans="3:21" x14ac:dyDescent="0.2">
      <c r="C116" s="14" t="s">
        <v>756</v>
      </c>
      <c r="D116" s="15" t="s">
        <v>394</v>
      </c>
      <c r="E116" s="16">
        <v>22.45</v>
      </c>
      <c r="F116" s="17">
        <v>0.70793729119814375</v>
      </c>
      <c r="G116" s="17">
        <v>2.3054999999999998E-3</v>
      </c>
      <c r="H116" s="18">
        <v>2775</v>
      </c>
      <c r="I116" s="18">
        <v>31</v>
      </c>
      <c r="J116" s="18">
        <v>2640</v>
      </c>
      <c r="K116" s="18">
        <v>2328</v>
      </c>
      <c r="L116" s="18">
        <v>2457</v>
      </c>
      <c r="M116" s="18">
        <v>2446</v>
      </c>
      <c r="N116" s="18">
        <v>2509</v>
      </c>
      <c r="O116" s="18">
        <v>2593</v>
      </c>
      <c r="P116" s="18">
        <v>2549</v>
      </c>
      <c r="Q116" s="18">
        <v>2549</v>
      </c>
      <c r="R116" s="19" t="s">
        <v>758</v>
      </c>
      <c r="S116" s="20">
        <f t="shared" si="3"/>
        <v>-22.222222222222143</v>
      </c>
      <c r="T116" s="20">
        <f t="shared" si="2"/>
        <v>19.999999999999929</v>
      </c>
      <c r="U116" s="2" t="s">
        <v>759</v>
      </c>
    </row>
    <row r="117" spans="3:21" x14ac:dyDescent="0.2">
      <c r="C117" s="14" t="s">
        <v>756</v>
      </c>
      <c r="D117" s="15" t="s">
        <v>395</v>
      </c>
      <c r="E117" s="16">
        <v>22.65</v>
      </c>
      <c r="F117" s="17">
        <v>0.70841372514275336</v>
      </c>
      <c r="G117" s="17">
        <v>2.1535999999999999E-3</v>
      </c>
      <c r="H117" s="18">
        <v>2769</v>
      </c>
      <c r="I117" s="18">
        <v>29</v>
      </c>
      <c r="J117" s="18">
        <v>2611</v>
      </c>
      <c r="K117" s="18">
        <v>2323</v>
      </c>
      <c r="L117" s="18">
        <v>2448</v>
      </c>
      <c r="M117" s="18">
        <v>2437</v>
      </c>
      <c r="N117" s="18">
        <v>2518</v>
      </c>
      <c r="O117" s="18">
        <v>2602</v>
      </c>
      <c r="P117" s="18">
        <v>2559</v>
      </c>
      <c r="Q117" s="18">
        <v>2560</v>
      </c>
      <c r="R117" s="19" t="s">
        <v>758</v>
      </c>
      <c r="S117" s="20">
        <f t="shared" si="3"/>
        <v>2.0618556701031219</v>
      </c>
      <c r="T117" s="20">
        <f t="shared" si="2"/>
        <v>18.181818181818443</v>
      </c>
      <c r="U117" s="2" t="s">
        <v>759</v>
      </c>
    </row>
    <row r="118" spans="3:21" x14ac:dyDescent="0.2">
      <c r="C118" s="14" t="s">
        <v>756</v>
      </c>
      <c r="D118" s="15" t="s">
        <v>396</v>
      </c>
      <c r="E118" s="16">
        <v>22.85</v>
      </c>
      <c r="F118" s="17">
        <v>0.70269681052503608</v>
      </c>
      <c r="G118" s="17">
        <v>1.5245E-3</v>
      </c>
      <c r="H118" s="18">
        <v>2834</v>
      </c>
      <c r="I118" s="18">
        <v>22</v>
      </c>
      <c r="J118" s="18">
        <v>2684</v>
      </c>
      <c r="K118" s="18">
        <v>2398</v>
      </c>
      <c r="L118" s="18">
        <v>2545</v>
      </c>
      <c r="M118" s="18">
        <v>2548</v>
      </c>
      <c r="N118" s="18">
        <v>2528</v>
      </c>
      <c r="O118" s="18">
        <v>2613</v>
      </c>
      <c r="P118" s="18">
        <v>2570</v>
      </c>
      <c r="Q118" s="18">
        <v>2570</v>
      </c>
      <c r="R118" s="19" t="s">
        <v>758</v>
      </c>
      <c r="S118" s="20">
        <f t="shared" si="3"/>
        <v>-6.666666666666643</v>
      </c>
      <c r="T118" s="20">
        <f t="shared" si="2"/>
        <v>18.181818181818119</v>
      </c>
      <c r="U118" s="2" t="s">
        <v>759</v>
      </c>
    </row>
    <row r="119" spans="3:21" x14ac:dyDescent="0.2">
      <c r="C119" s="14" t="s">
        <v>756</v>
      </c>
      <c r="D119" s="15" t="s">
        <v>361</v>
      </c>
      <c r="E119" s="16">
        <v>23.05</v>
      </c>
      <c r="F119" s="17">
        <v>0.70446021762596045</v>
      </c>
      <c r="G119" s="17">
        <v>2.5476000000000001E-3</v>
      </c>
      <c r="H119" s="18">
        <v>2814</v>
      </c>
      <c r="I119" s="18">
        <v>34</v>
      </c>
      <c r="J119" s="18">
        <v>2666</v>
      </c>
      <c r="K119" s="18">
        <v>2358</v>
      </c>
      <c r="L119" s="18">
        <v>2515</v>
      </c>
      <c r="M119" s="18">
        <v>2514</v>
      </c>
      <c r="N119" s="18">
        <v>2537</v>
      </c>
      <c r="O119" s="18">
        <v>2622</v>
      </c>
      <c r="P119" s="18">
        <v>2581</v>
      </c>
      <c r="Q119" s="18">
        <v>2581</v>
      </c>
      <c r="R119" s="19" t="s">
        <v>758</v>
      </c>
      <c r="S119" s="20">
        <f t="shared" si="3"/>
        <v>15.38461538461533</v>
      </c>
      <c r="T119" s="20">
        <f t="shared" si="2"/>
        <v>18.181818181818119</v>
      </c>
      <c r="U119" s="2" t="s">
        <v>759</v>
      </c>
    </row>
    <row r="120" spans="3:21" x14ac:dyDescent="0.2">
      <c r="C120" s="14" t="s">
        <v>756</v>
      </c>
      <c r="D120" s="15" t="s">
        <v>397</v>
      </c>
      <c r="E120" s="16">
        <v>23.25</v>
      </c>
      <c r="F120" s="17">
        <v>0.70369180932158126</v>
      </c>
      <c r="G120" s="17">
        <v>2.2964999999999999E-3</v>
      </c>
      <c r="H120" s="18">
        <v>2823</v>
      </c>
      <c r="I120" s="18">
        <v>31</v>
      </c>
      <c r="J120" s="18">
        <v>2675</v>
      </c>
      <c r="K120" s="18">
        <v>2371</v>
      </c>
      <c r="L120" s="18">
        <v>2528</v>
      </c>
      <c r="M120" s="18">
        <v>2529</v>
      </c>
      <c r="N120" s="18">
        <v>2548</v>
      </c>
      <c r="O120" s="18">
        <v>2632</v>
      </c>
      <c r="P120" s="18">
        <v>2592</v>
      </c>
      <c r="Q120" s="18">
        <v>2592</v>
      </c>
      <c r="R120" s="19" t="s">
        <v>758</v>
      </c>
      <c r="S120" s="20">
        <f t="shared" si="3"/>
        <v>7.1428571428571175</v>
      </c>
      <c r="T120" s="20">
        <f t="shared" si="2"/>
        <v>18.181818181818119</v>
      </c>
      <c r="U120" s="2" t="s">
        <v>759</v>
      </c>
    </row>
    <row r="121" spans="3:21" x14ac:dyDescent="0.2">
      <c r="C121" s="14" t="s">
        <v>756</v>
      </c>
      <c r="D121" s="15" t="s">
        <v>398</v>
      </c>
      <c r="E121" s="16">
        <v>23.45</v>
      </c>
      <c r="F121" s="17">
        <v>0.70184991693947429</v>
      </c>
      <c r="G121" s="17">
        <v>2.3261000000000002E-3</v>
      </c>
      <c r="H121" s="18">
        <v>2844</v>
      </c>
      <c r="I121" s="18">
        <v>32</v>
      </c>
      <c r="J121" s="18">
        <v>2695</v>
      </c>
      <c r="K121" s="18">
        <v>2405</v>
      </c>
      <c r="L121" s="18">
        <v>2556</v>
      </c>
      <c r="M121" s="18">
        <v>2560</v>
      </c>
      <c r="N121" s="18">
        <v>2559</v>
      </c>
      <c r="O121" s="18">
        <v>2642</v>
      </c>
      <c r="P121" s="18">
        <v>2603</v>
      </c>
      <c r="Q121" s="18">
        <v>2603</v>
      </c>
      <c r="R121" s="19" t="s">
        <v>758</v>
      </c>
      <c r="S121" s="20">
        <f t="shared" si="3"/>
        <v>4.0816326530612104</v>
      </c>
      <c r="T121" s="20">
        <f t="shared" si="2"/>
        <v>16.666666666666607</v>
      </c>
      <c r="U121" s="2" t="s">
        <v>759</v>
      </c>
    </row>
    <row r="122" spans="3:21" x14ac:dyDescent="0.2">
      <c r="C122" s="14" t="s">
        <v>756</v>
      </c>
      <c r="D122" s="15" t="s">
        <v>363</v>
      </c>
      <c r="E122" s="16">
        <v>23.65</v>
      </c>
      <c r="F122" s="17">
        <v>0.69804707567884439</v>
      </c>
      <c r="G122" s="17">
        <v>2.4670999999999998E-3</v>
      </c>
      <c r="H122" s="18">
        <v>2888</v>
      </c>
      <c r="I122" s="18">
        <v>33</v>
      </c>
      <c r="J122" s="18">
        <v>2726</v>
      </c>
      <c r="K122" s="18">
        <v>2467</v>
      </c>
      <c r="L122" s="18">
        <v>2605</v>
      </c>
      <c r="M122" s="18">
        <v>2615</v>
      </c>
      <c r="N122" s="18">
        <v>2569</v>
      </c>
      <c r="O122" s="18">
        <v>2654</v>
      </c>
      <c r="P122" s="18">
        <v>2615</v>
      </c>
      <c r="Q122" s="18">
        <v>2614</v>
      </c>
      <c r="R122" s="19" t="s">
        <v>758</v>
      </c>
      <c r="S122" s="20">
        <f t="shared" si="3"/>
        <v>-4.0816326530612823</v>
      </c>
      <c r="T122" s="20">
        <f t="shared" si="2"/>
        <v>18.181818181818443</v>
      </c>
      <c r="U122" s="2" t="s">
        <v>759</v>
      </c>
    </row>
    <row r="123" spans="3:21" x14ac:dyDescent="0.2">
      <c r="C123" s="14" t="s">
        <v>756</v>
      </c>
      <c r="D123" s="15" t="s">
        <v>399</v>
      </c>
      <c r="E123" s="16">
        <v>23.85</v>
      </c>
      <c r="F123" s="17">
        <v>0.70182943298332245</v>
      </c>
      <c r="G123" s="17">
        <v>2.2174999999999999E-3</v>
      </c>
      <c r="H123" s="18">
        <v>2844</v>
      </c>
      <c r="I123" s="18">
        <v>30</v>
      </c>
      <c r="J123" s="18">
        <v>2695</v>
      </c>
      <c r="K123" s="18">
        <v>2405</v>
      </c>
      <c r="L123" s="18">
        <v>2556</v>
      </c>
      <c r="M123" s="18">
        <v>2561</v>
      </c>
      <c r="N123" s="18">
        <v>2581</v>
      </c>
      <c r="O123" s="18">
        <v>2664</v>
      </c>
      <c r="P123" s="18">
        <v>2626</v>
      </c>
      <c r="Q123" s="18">
        <v>2625</v>
      </c>
      <c r="R123" s="19" t="s">
        <v>758</v>
      </c>
      <c r="S123" s="20">
        <f t="shared" si="3"/>
        <v>-7.8431372549019329</v>
      </c>
      <c r="T123" s="20">
        <f t="shared" si="2"/>
        <v>17.391304347826026</v>
      </c>
      <c r="U123" s="2" t="s">
        <v>759</v>
      </c>
    </row>
    <row r="124" spans="3:21" x14ac:dyDescent="0.2">
      <c r="C124" s="14" t="s">
        <v>756</v>
      </c>
      <c r="D124" s="15" t="s">
        <v>400</v>
      </c>
      <c r="E124" s="16">
        <v>24.25</v>
      </c>
      <c r="F124" s="17">
        <v>0.70514627418784037</v>
      </c>
      <c r="G124" s="17">
        <v>2.4572999999999999E-3</v>
      </c>
      <c r="H124" s="18">
        <v>2806</v>
      </c>
      <c r="I124" s="18">
        <v>33</v>
      </c>
      <c r="J124" s="18">
        <v>2661</v>
      </c>
      <c r="K124" s="18">
        <v>2352</v>
      </c>
      <c r="L124" s="18">
        <v>2505</v>
      </c>
      <c r="M124" s="18">
        <v>2502</v>
      </c>
      <c r="N124" s="18">
        <v>2606</v>
      </c>
      <c r="O124" s="18">
        <v>2684</v>
      </c>
      <c r="P124" s="18">
        <v>2649</v>
      </c>
      <c r="Q124" s="18">
        <v>2647</v>
      </c>
      <c r="R124" s="19" t="s">
        <v>758</v>
      </c>
      <c r="S124" s="20">
        <f t="shared" si="3"/>
        <v>2.531645569620244</v>
      </c>
      <c r="T124" s="20">
        <f t="shared" si="2"/>
        <v>18.181818181818119</v>
      </c>
      <c r="U124" s="2" t="s">
        <v>759</v>
      </c>
    </row>
    <row r="125" spans="3:21" x14ac:dyDescent="0.2">
      <c r="C125" s="14" t="s">
        <v>756</v>
      </c>
      <c r="D125" s="15" t="s">
        <v>369</v>
      </c>
      <c r="E125" s="16">
        <v>24.45</v>
      </c>
      <c r="F125" s="17">
        <v>0.69982990772037124</v>
      </c>
      <c r="G125" s="17">
        <v>2.1351E-3</v>
      </c>
      <c r="H125" s="18">
        <v>2867</v>
      </c>
      <c r="I125" s="18">
        <v>30</v>
      </c>
      <c r="J125" s="18">
        <v>2710</v>
      </c>
      <c r="K125" s="18">
        <v>2445</v>
      </c>
      <c r="L125" s="18">
        <v>2584</v>
      </c>
      <c r="M125" s="18">
        <v>2590</v>
      </c>
      <c r="N125" s="18">
        <v>2618</v>
      </c>
      <c r="O125" s="18">
        <v>2693</v>
      </c>
      <c r="P125" s="18">
        <v>2660</v>
      </c>
      <c r="Q125" s="18">
        <v>2659</v>
      </c>
      <c r="R125" s="19" t="s">
        <v>758</v>
      </c>
      <c r="S125" s="20">
        <f t="shared" si="3"/>
        <v>-6.4516129032257838</v>
      </c>
      <c r="T125" s="20">
        <f t="shared" si="2"/>
        <v>16.666666666666607</v>
      </c>
      <c r="U125" s="2" t="s">
        <v>759</v>
      </c>
    </row>
    <row r="126" spans="3:21" x14ac:dyDescent="0.2">
      <c r="C126" s="14" t="s">
        <v>756</v>
      </c>
      <c r="D126" s="15" t="s">
        <v>401</v>
      </c>
      <c r="E126" s="16">
        <v>24.65</v>
      </c>
      <c r="F126" s="17">
        <v>0.70202096317231655</v>
      </c>
      <c r="G126" s="17">
        <v>2.2529999999999998E-3</v>
      </c>
      <c r="H126" s="18">
        <v>2842</v>
      </c>
      <c r="I126" s="18">
        <v>31</v>
      </c>
      <c r="J126" s="18">
        <v>2694</v>
      </c>
      <c r="K126" s="18">
        <v>2398</v>
      </c>
      <c r="L126" s="18">
        <v>2553</v>
      </c>
      <c r="M126" s="18">
        <v>2557</v>
      </c>
      <c r="N126" s="18">
        <v>2632</v>
      </c>
      <c r="O126" s="18">
        <v>2703</v>
      </c>
      <c r="P126" s="18">
        <v>2672</v>
      </c>
      <c r="Q126" s="18">
        <v>2671</v>
      </c>
      <c r="R126" s="19" t="s">
        <v>758</v>
      </c>
      <c r="S126" s="20">
        <f t="shared" si="3"/>
        <v>2.7777777777778172</v>
      </c>
      <c r="T126" s="20">
        <f t="shared" si="2"/>
        <v>16.666666666666902</v>
      </c>
      <c r="U126" s="2" t="s">
        <v>759</v>
      </c>
    </row>
    <row r="127" spans="3:21" x14ac:dyDescent="0.2">
      <c r="C127" s="14" t="s">
        <v>756</v>
      </c>
      <c r="D127" s="15" t="s">
        <v>402</v>
      </c>
      <c r="E127" s="16">
        <v>24.85</v>
      </c>
      <c r="F127" s="17">
        <v>0.69672331300996082</v>
      </c>
      <c r="G127" s="17">
        <v>2.1432999999999999E-3</v>
      </c>
      <c r="H127" s="18">
        <v>2903</v>
      </c>
      <c r="I127" s="18">
        <v>30</v>
      </c>
      <c r="J127" s="18">
        <v>2730</v>
      </c>
      <c r="K127" s="18">
        <v>2490</v>
      </c>
      <c r="L127" s="18">
        <v>2625</v>
      </c>
      <c r="M127" s="18">
        <v>2637</v>
      </c>
      <c r="N127" s="18">
        <v>2645</v>
      </c>
      <c r="O127" s="18">
        <v>2714</v>
      </c>
      <c r="P127" s="18">
        <v>2684</v>
      </c>
      <c r="Q127" s="18">
        <v>2683</v>
      </c>
      <c r="R127" s="19" t="s">
        <v>758</v>
      </c>
      <c r="S127" s="20">
        <f t="shared" si="3"/>
        <v>9.0909090909090597</v>
      </c>
      <c r="T127" s="20">
        <f t="shared" si="2"/>
        <v>16.666666666666607</v>
      </c>
      <c r="U127" s="2" t="s">
        <v>759</v>
      </c>
    </row>
    <row r="128" spans="3:21" x14ac:dyDescent="0.2">
      <c r="C128" s="14" t="s">
        <v>756</v>
      </c>
      <c r="D128" s="15" t="s">
        <v>403</v>
      </c>
      <c r="E128" s="16">
        <v>25.05</v>
      </c>
      <c r="F128" s="17">
        <v>0.69514604838626326</v>
      </c>
      <c r="G128" s="17">
        <v>2.1662999999999999E-3</v>
      </c>
      <c r="H128" s="18">
        <v>2921</v>
      </c>
      <c r="I128" s="18">
        <v>30</v>
      </c>
      <c r="J128" s="18">
        <v>2743</v>
      </c>
      <c r="K128" s="18">
        <v>2506</v>
      </c>
      <c r="L128" s="18">
        <v>2647</v>
      </c>
      <c r="M128" s="18">
        <v>2665</v>
      </c>
      <c r="N128" s="18">
        <v>2660</v>
      </c>
      <c r="O128" s="18">
        <v>2724</v>
      </c>
      <c r="P128" s="18">
        <v>2696</v>
      </c>
      <c r="Q128" s="18">
        <v>2695</v>
      </c>
      <c r="R128" s="19" t="s">
        <v>758</v>
      </c>
      <c r="S128" s="20">
        <f t="shared" si="3"/>
        <v>6.666666666666643</v>
      </c>
      <c r="T128" s="20">
        <f t="shared" si="2"/>
        <v>15.38461538461533</v>
      </c>
      <c r="U128" s="2" t="s">
        <v>759</v>
      </c>
    </row>
    <row r="129" spans="3:21" x14ac:dyDescent="0.2">
      <c r="C129" s="14" t="s">
        <v>756</v>
      </c>
      <c r="D129" s="15" t="s">
        <v>404</v>
      </c>
      <c r="E129" s="16">
        <v>25.25</v>
      </c>
      <c r="F129" s="17">
        <v>0.69322128436429298</v>
      </c>
      <c r="G129" s="17">
        <v>2.1673999999999999E-3</v>
      </c>
      <c r="H129" s="18">
        <v>2943</v>
      </c>
      <c r="I129" s="18">
        <v>30</v>
      </c>
      <c r="J129" s="18">
        <v>2763</v>
      </c>
      <c r="K129" s="18">
        <v>2532</v>
      </c>
      <c r="L129" s="18">
        <v>2677</v>
      </c>
      <c r="M129" s="18">
        <v>2691</v>
      </c>
      <c r="N129" s="18">
        <v>2676</v>
      </c>
      <c r="O129" s="18">
        <v>2735</v>
      </c>
      <c r="P129" s="18">
        <v>2709</v>
      </c>
      <c r="Q129" s="18">
        <v>2708</v>
      </c>
      <c r="R129" s="19" t="s">
        <v>758</v>
      </c>
      <c r="S129" s="20">
        <f t="shared" si="3"/>
        <v>6.2499999999999778</v>
      </c>
      <c r="T129" s="20">
        <f t="shared" si="2"/>
        <v>14.285714285714235</v>
      </c>
      <c r="U129" s="2" t="s">
        <v>759</v>
      </c>
    </row>
    <row r="130" spans="3:21" x14ac:dyDescent="0.2">
      <c r="C130" s="14" t="s">
        <v>756</v>
      </c>
      <c r="D130" s="15" t="s">
        <v>405</v>
      </c>
      <c r="E130" s="16">
        <v>25.45</v>
      </c>
      <c r="F130" s="17">
        <v>0.69100953699724998</v>
      </c>
      <c r="G130" s="17">
        <v>2.1091999999999999E-3</v>
      </c>
      <c r="H130" s="18">
        <v>2969</v>
      </c>
      <c r="I130" s="18">
        <v>30</v>
      </c>
      <c r="J130" s="18">
        <v>2809</v>
      </c>
      <c r="K130" s="18">
        <v>2601</v>
      </c>
      <c r="L130" s="18">
        <v>2709</v>
      </c>
      <c r="M130" s="18">
        <v>2714</v>
      </c>
      <c r="N130" s="18">
        <v>2692</v>
      </c>
      <c r="O130" s="18">
        <v>2748</v>
      </c>
      <c r="P130" s="18">
        <v>2723</v>
      </c>
      <c r="Q130" s="18">
        <v>2722</v>
      </c>
      <c r="R130" s="19" t="s">
        <v>758</v>
      </c>
      <c r="S130" s="20">
        <f t="shared" si="3"/>
        <v>8.3333333333333037</v>
      </c>
      <c r="T130" s="20">
        <f t="shared" si="2"/>
        <v>16.666666666666607</v>
      </c>
      <c r="U130" s="2" t="s">
        <v>759</v>
      </c>
    </row>
    <row r="131" spans="3:21" x14ac:dyDescent="0.2">
      <c r="C131" s="14" t="s">
        <v>756</v>
      </c>
      <c r="D131" s="15" t="s">
        <v>371</v>
      </c>
      <c r="E131" s="16">
        <v>25.65</v>
      </c>
      <c r="F131" s="17">
        <v>0.68896030954627541</v>
      </c>
      <c r="G131" s="17">
        <v>2.2168999999999999E-3</v>
      </c>
      <c r="H131" s="18">
        <v>2993</v>
      </c>
      <c r="I131" s="18">
        <v>31</v>
      </c>
      <c r="J131" s="18">
        <v>2834</v>
      </c>
      <c r="K131" s="18">
        <v>2660</v>
      </c>
      <c r="L131" s="18">
        <v>2733</v>
      </c>
      <c r="M131" s="18">
        <v>2732</v>
      </c>
      <c r="N131" s="18">
        <v>2707</v>
      </c>
      <c r="O131" s="18">
        <v>2760</v>
      </c>
      <c r="P131" s="18">
        <v>2735</v>
      </c>
      <c r="Q131" s="18">
        <v>2735</v>
      </c>
      <c r="R131" s="19" t="s">
        <v>758</v>
      </c>
      <c r="S131" s="20">
        <v>0</v>
      </c>
      <c r="T131" s="20">
        <f t="shared" si="2"/>
        <v>15.384615384615604</v>
      </c>
      <c r="U131" s="2" t="s">
        <v>759</v>
      </c>
    </row>
    <row r="132" spans="3:21" x14ac:dyDescent="0.2">
      <c r="C132" s="14" t="s">
        <v>756</v>
      </c>
      <c r="D132" s="15" t="s">
        <v>406</v>
      </c>
      <c r="E132" s="16">
        <v>25.85</v>
      </c>
      <c r="F132" s="17">
        <v>0.68900814010378753</v>
      </c>
      <c r="G132" s="17">
        <v>2.0704E-3</v>
      </c>
      <c r="H132" s="18">
        <v>2992</v>
      </c>
      <c r="I132" s="18">
        <v>29</v>
      </c>
      <c r="J132" s="18">
        <v>2831</v>
      </c>
      <c r="K132" s="18">
        <v>2663</v>
      </c>
      <c r="L132" s="18">
        <v>2733</v>
      </c>
      <c r="M132" s="18">
        <v>2732</v>
      </c>
      <c r="N132" s="18">
        <v>2722</v>
      </c>
      <c r="O132" s="18">
        <v>2772</v>
      </c>
      <c r="P132" s="18">
        <v>2748</v>
      </c>
      <c r="Q132" s="18">
        <v>2747</v>
      </c>
      <c r="R132" s="19" t="s">
        <v>758</v>
      </c>
      <c r="S132" s="20">
        <f t="shared" si="3"/>
        <v>4.0816326530612104</v>
      </c>
      <c r="T132" s="20">
        <f t="shared" si="2"/>
        <v>16.666666666666607</v>
      </c>
      <c r="U132" s="2" t="s">
        <v>759</v>
      </c>
    </row>
    <row r="133" spans="3:21" x14ac:dyDescent="0.2">
      <c r="C133" s="14" t="s">
        <v>756</v>
      </c>
      <c r="D133" s="15" t="s">
        <v>373</v>
      </c>
      <c r="E133" s="16">
        <v>26.05</v>
      </c>
      <c r="F133" s="17">
        <v>0.68457154395612241</v>
      </c>
      <c r="G133" s="17">
        <v>2.3763E-3</v>
      </c>
      <c r="H133" s="18">
        <v>3044</v>
      </c>
      <c r="I133" s="18">
        <v>33</v>
      </c>
      <c r="J133" s="18">
        <v>2872</v>
      </c>
      <c r="K133" s="18">
        <v>2702</v>
      </c>
      <c r="L133" s="18">
        <v>2782</v>
      </c>
      <c r="M133" s="18">
        <v>2776</v>
      </c>
      <c r="N133" s="18">
        <v>2735</v>
      </c>
      <c r="O133" s="18">
        <v>2785</v>
      </c>
      <c r="P133" s="18">
        <v>2760</v>
      </c>
      <c r="Q133" s="18">
        <v>2760</v>
      </c>
      <c r="R133" s="19" t="s">
        <v>758</v>
      </c>
      <c r="S133" s="20">
        <f t="shared" si="3"/>
        <v>4.3478260869565064</v>
      </c>
      <c r="T133" s="20">
        <f t="shared" si="2"/>
        <v>16.666666666666607</v>
      </c>
      <c r="U133" s="2" t="s">
        <v>759</v>
      </c>
    </row>
    <row r="134" spans="3:21" x14ac:dyDescent="0.2">
      <c r="C134" s="14" t="s">
        <v>756</v>
      </c>
      <c r="D134" s="15" t="s">
        <v>407</v>
      </c>
      <c r="E134" s="16">
        <v>26.25</v>
      </c>
      <c r="F134" s="17">
        <v>0.6800896127582936</v>
      </c>
      <c r="G134" s="17">
        <v>2.6161999999999999E-3</v>
      </c>
      <c r="H134" s="18">
        <v>3097</v>
      </c>
      <c r="I134" s="18">
        <v>36</v>
      </c>
      <c r="J134" s="18">
        <v>2940</v>
      </c>
      <c r="K134" s="18">
        <v>2735</v>
      </c>
      <c r="L134" s="18">
        <v>2828</v>
      </c>
      <c r="M134" s="18">
        <v>2824</v>
      </c>
      <c r="N134" s="18">
        <v>2747</v>
      </c>
      <c r="O134" s="18">
        <v>2798</v>
      </c>
      <c r="P134" s="18">
        <v>2772</v>
      </c>
      <c r="Q134" s="18">
        <v>2772</v>
      </c>
      <c r="R134" s="19" t="s">
        <v>758</v>
      </c>
      <c r="S134" s="20">
        <f t="shared" si="3"/>
        <v>-6.666666666666643</v>
      </c>
      <c r="T134" s="20">
        <f t="shared" ref="T134:T140" si="4">(E135-E134)/(P135-P134)*1000</f>
        <v>18.181818181818119</v>
      </c>
      <c r="U134" s="2" t="s">
        <v>759</v>
      </c>
    </row>
    <row r="135" spans="3:21" x14ac:dyDescent="0.2">
      <c r="C135" s="14" t="s">
        <v>756</v>
      </c>
      <c r="D135" s="15" t="s">
        <v>408</v>
      </c>
      <c r="E135" s="16">
        <v>26.45</v>
      </c>
      <c r="F135" s="17">
        <v>0.68284153348680465</v>
      </c>
      <c r="G135" s="17">
        <v>2.1876999999999999E-3</v>
      </c>
      <c r="H135" s="18">
        <v>3065</v>
      </c>
      <c r="I135" s="18">
        <v>31</v>
      </c>
      <c r="J135" s="18">
        <v>2895</v>
      </c>
      <c r="K135" s="18">
        <v>2717</v>
      </c>
      <c r="L135" s="18">
        <v>2798</v>
      </c>
      <c r="M135" s="18">
        <v>2794</v>
      </c>
      <c r="N135" s="18">
        <v>2759</v>
      </c>
      <c r="O135" s="18">
        <v>2812</v>
      </c>
      <c r="P135" s="18">
        <v>2783</v>
      </c>
      <c r="Q135" s="18">
        <v>2784</v>
      </c>
      <c r="R135" s="19" t="s">
        <v>758</v>
      </c>
      <c r="S135" s="20">
        <f t="shared" ref="S135:S198" si="5">(E136-E135)/(L136-L135)*1000</f>
        <v>-19.999999999999929</v>
      </c>
      <c r="T135" s="20">
        <f t="shared" si="4"/>
        <v>18.181818181818119</v>
      </c>
      <c r="U135" s="2" t="s">
        <v>759</v>
      </c>
    </row>
    <row r="136" spans="3:21" x14ac:dyDescent="0.2">
      <c r="C136" s="14" t="s">
        <v>756</v>
      </c>
      <c r="D136" s="15" t="s">
        <v>375</v>
      </c>
      <c r="E136" s="16">
        <v>26.65</v>
      </c>
      <c r="F136" s="17">
        <v>0.68380791870749458</v>
      </c>
      <c r="G136" s="17">
        <v>1.9337E-3</v>
      </c>
      <c r="H136" s="18">
        <v>3053</v>
      </c>
      <c r="I136" s="18">
        <v>28</v>
      </c>
      <c r="J136" s="18">
        <v>2873</v>
      </c>
      <c r="K136" s="18">
        <v>2712</v>
      </c>
      <c r="L136" s="18">
        <v>2788</v>
      </c>
      <c r="M136" s="18">
        <v>2783</v>
      </c>
      <c r="N136" s="18">
        <v>2769</v>
      </c>
      <c r="O136" s="18">
        <v>2826</v>
      </c>
      <c r="P136" s="18">
        <v>2794</v>
      </c>
      <c r="Q136" s="18">
        <v>2795</v>
      </c>
      <c r="R136" s="19" t="s">
        <v>758</v>
      </c>
      <c r="S136" s="20">
        <f t="shared" si="5"/>
        <v>-22.222222222222538</v>
      </c>
      <c r="T136" s="20">
        <f t="shared" si="4"/>
        <v>20.000000000000284</v>
      </c>
      <c r="U136" s="2" t="s">
        <v>759</v>
      </c>
    </row>
    <row r="137" spans="3:21" x14ac:dyDescent="0.2">
      <c r="C137" s="14" t="s">
        <v>756</v>
      </c>
      <c r="D137" s="15" t="s">
        <v>409</v>
      </c>
      <c r="E137" s="16">
        <v>26.85</v>
      </c>
      <c r="F137" s="17">
        <v>0.68468249005365589</v>
      </c>
      <c r="G137" s="17">
        <v>1.9903999999999998E-3</v>
      </c>
      <c r="H137" s="18">
        <v>3043</v>
      </c>
      <c r="I137" s="18">
        <v>28</v>
      </c>
      <c r="J137" s="18">
        <v>2864</v>
      </c>
      <c r="K137" s="18">
        <v>2705</v>
      </c>
      <c r="L137" s="18">
        <v>2779</v>
      </c>
      <c r="M137" s="18">
        <v>2774</v>
      </c>
      <c r="N137" s="18">
        <v>2777</v>
      </c>
      <c r="O137" s="18">
        <v>2839</v>
      </c>
      <c r="P137" s="18">
        <v>2804</v>
      </c>
      <c r="Q137" s="18">
        <v>2805</v>
      </c>
      <c r="R137" s="19" t="s">
        <v>758</v>
      </c>
      <c r="S137" s="20">
        <f t="shared" si="5"/>
        <v>5.714285714285694</v>
      </c>
      <c r="T137" s="20">
        <f t="shared" si="4"/>
        <v>19.999999999999929</v>
      </c>
      <c r="U137" s="2" t="s">
        <v>759</v>
      </c>
    </row>
    <row r="138" spans="3:21" x14ac:dyDescent="0.2">
      <c r="C138" s="14" t="s">
        <v>756</v>
      </c>
      <c r="D138" s="15" t="s">
        <v>377</v>
      </c>
      <c r="E138" s="16">
        <v>27.05</v>
      </c>
      <c r="F138" s="17">
        <v>0.68114822777140371</v>
      </c>
      <c r="G138" s="17">
        <v>1.8295E-3</v>
      </c>
      <c r="H138" s="18">
        <v>3084</v>
      </c>
      <c r="I138" s="18">
        <v>27</v>
      </c>
      <c r="J138" s="18">
        <v>2913</v>
      </c>
      <c r="K138" s="18">
        <v>2735</v>
      </c>
      <c r="L138" s="18">
        <v>2814</v>
      </c>
      <c r="M138" s="18">
        <v>2810</v>
      </c>
      <c r="N138" s="18">
        <v>2786</v>
      </c>
      <c r="O138" s="18">
        <v>2850</v>
      </c>
      <c r="P138" s="18">
        <v>2814</v>
      </c>
      <c r="Q138" s="18">
        <v>2815</v>
      </c>
      <c r="R138" s="19" t="s">
        <v>758</v>
      </c>
      <c r="S138" s="20">
        <f t="shared" si="5"/>
        <v>7.0175438596490975</v>
      </c>
      <c r="T138" s="20">
        <f t="shared" si="4"/>
        <v>19.04761904761898</v>
      </c>
      <c r="U138" s="2" t="s">
        <v>759</v>
      </c>
    </row>
    <row r="139" spans="3:21" x14ac:dyDescent="0.2">
      <c r="C139" s="14" t="s">
        <v>756</v>
      </c>
      <c r="D139" s="15" t="s">
        <v>410</v>
      </c>
      <c r="E139" s="16">
        <v>27.45</v>
      </c>
      <c r="F139" s="17">
        <v>0.67660089348515073</v>
      </c>
      <c r="G139" s="17">
        <v>2.0148000000000002E-3</v>
      </c>
      <c r="H139" s="18">
        <v>3138</v>
      </c>
      <c r="I139" s="18">
        <v>29</v>
      </c>
      <c r="J139" s="18">
        <v>2981</v>
      </c>
      <c r="K139" s="18">
        <v>2760</v>
      </c>
      <c r="L139" s="18">
        <v>2871</v>
      </c>
      <c r="M139" s="18">
        <v>2869</v>
      </c>
      <c r="N139" s="18">
        <v>2802</v>
      </c>
      <c r="O139" s="18">
        <v>2875</v>
      </c>
      <c r="P139" s="18">
        <v>2835</v>
      </c>
      <c r="Q139" s="18">
        <v>2836</v>
      </c>
      <c r="R139" s="19" t="s">
        <v>758</v>
      </c>
      <c r="S139" s="20">
        <v>0</v>
      </c>
      <c r="T139" s="20">
        <f t="shared" si="4"/>
        <v>18.333333333333357</v>
      </c>
      <c r="U139" s="2" t="s">
        <v>759</v>
      </c>
    </row>
    <row r="140" spans="3:21" x14ac:dyDescent="0.2">
      <c r="C140" s="14" t="s">
        <v>756</v>
      </c>
      <c r="D140" s="15" t="s">
        <v>411</v>
      </c>
      <c r="E140" s="16">
        <v>28</v>
      </c>
      <c r="F140" s="17">
        <v>0.67660578052037479</v>
      </c>
      <c r="G140" s="17">
        <v>2.1050000000000001E-3</v>
      </c>
      <c r="H140" s="18">
        <v>3138</v>
      </c>
      <c r="I140" s="18">
        <v>30</v>
      </c>
      <c r="J140" s="18">
        <v>2982</v>
      </c>
      <c r="K140" s="18">
        <v>2760</v>
      </c>
      <c r="L140" s="18">
        <v>2871</v>
      </c>
      <c r="M140" s="18">
        <v>2870</v>
      </c>
      <c r="N140" s="18">
        <v>2825</v>
      </c>
      <c r="O140" s="18">
        <v>2912</v>
      </c>
      <c r="P140" s="18">
        <v>2865</v>
      </c>
      <c r="Q140" s="18">
        <v>2866</v>
      </c>
      <c r="R140" s="19" t="s">
        <v>758</v>
      </c>
      <c r="S140" s="20">
        <f t="shared" si="5"/>
        <v>26.666666666666689</v>
      </c>
      <c r="T140" s="20">
        <f t="shared" si="4"/>
        <v>19.047619047619062</v>
      </c>
      <c r="U140" s="2" t="s">
        <v>759</v>
      </c>
    </row>
    <row r="141" spans="3:21" x14ac:dyDescent="0.2">
      <c r="C141" s="14" t="s">
        <v>756</v>
      </c>
      <c r="D141" s="15" t="s">
        <v>379</v>
      </c>
      <c r="E141" s="16">
        <v>28.8</v>
      </c>
      <c r="F141" s="17">
        <v>0.6744729535732269</v>
      </c>
      <c r="G141" s="17">
        <v>1.8423999999999999E-3</v>
      </c>
      <c r="H141" s="18">
        <v>3164</v>
      </c>
      <c r="I141" s="18">
        <v>27</v>
      </c>
      <c r="J141" s="18">
        <v>3020</v>
      </c>
      <c r="K141" s="18">
        <v>2781</v>
      </c>
      <c r="L141" s="18">
        <v>2901</v>
      </c>
      <c r="M141" s="18">
        <v>2900</v>
      </c>
      <c r="N141" s="18">
        <v>2860</v>
      </c>
      <c r="O141" s="18">
        <v>2960</v>
      </c>
      <c r="P141" s="18">
        <v>2907</v>
      </c>
      <c r="Q141" s="18">
        <v>2908</v>
      </c>
      <c r="R141" s="19" t="s">
        <v>758</v>
      </c>
      <c r="S141" s="18" t="s">
        <v>785</v>
      </c>
      <c r="T141" s="18" t="s">
        <v>785</v>
      </c>
      <c r="U141" s="2" t="s">
        <v>759</v>
      </c>
    </row>
    <row r="142" spans="3:21" x14ac:dyDescent="0.2">
      <c r="C142" s="14" t="s">
        <v>786</v>
      </c>
      <c r="D142" s="15" t="s">
        <v>10</v>
      </c>
      <c r="E142" s="16">
        <v>0.05</v>
      </c>
      <c r="F142" s="17">
        <v>0.97113520865542358</v>
      </c>
      <c r="G142" s="17">
        <v>1.9211E-3</v>
      </c>
      <c r="H142" s="18">
        <v>235</v>
      </c>
      <c r="I142" s="18">
        <v>21</v>
      </c>
      <c r="J142" s="18">
        <v>51</v>
      </c>
      <c r="K142" s="18">
        <v>18</v>
      </c>
      <c r="L142" s="18">
        <v>35</v>
      </c>
      <c r="M142" s="18">
        <v>36</v>
      </c>
      <c r="N142" s="18">
        <v>121</v>
      </c>
      <c r="O142" s="18">
        <v>254</v>
      </c>
      <c r="P142" s="18">
        <v>204</v>
      </c>
      <c r="Q142" s="18">
        <v>200</v>
      </c>
      <c r="R142" s="19" t="s">
        <v>787</v>
      </c>
      <c r="S142" s="20">
        <f t="shared" si="5"/>
        <v>4.2168674698795181</v>
      </c>
      <c r="T142" s="20">
        <f t="shared" ref="T142:T178" si="6">(E143-E142)/(P143-P142)*1000</f>
        <v>8.9743589743589762</v>
      </c>
      <c r="U142" s="2" t="s">
        <v>759</v>
      </c>
    </row>
    <row r="143" spans="3:21" x14ac:dyDescent="0.2">
      <c r="C143" s="14" t="s">
        <v>786</v>
      </c>
      <c r="D143" s="15" t="s">
        <v>14</v>
      </c>
      <c r="E143" s="16">
        <v>0.4</v>
      </c>
      <c r="F143" s="17">
        <v>0.93177754168900073</v>
      </c>
      <c r="G143" s="17">
        <v>2.6524000000000001E-3</v>
      </c>
      <c r="H143" s="18">
        <v>568</v>
      </c>
      <c r="I143" s="18">
        <v>28</v>
      </c>
      <c r="J143" s="18">
        <v>234</v>
      </c>
      <c r="K143" s="18" t="s">
        <v>788</v>
      </c>
      <c r="L143" s="18">
        <v>118</v>
      </c>
      <c r="M143" s="18">
        <v>115</v>
      </c>
      <c r="N143" s="18">
        <v>188</v>
      </c>
      <c r="O143" s="18">
        <v>289</v>
      </c>
      <c r="P143" s="18">
        <v>243</v>
      </c>
      <c r="Q143" s="18">
        <v>242</v>
      </c>
      <c r="R143" s="19" t="s">
        <v>787</v>
      </c>
      <c r="S143" s="20">
        <f t="shared" si="5"/>
        <v>2.1052631578947363</v>
      </c>
      <c r="T143" s="20">
        <f t="shared" si="6"/>
        <v>6.4516129032258043</v>
      </c>
      <c r="U143" s="2" t="s">
        <v>759</v>
      </c>
    </row>
    <row r="144" spans="3:21" x14ac:dyDescent="0.2">
      <c r="C144" s="14" t="s">
        <v>786</v>
      </c>
      <c r="D144" s="15" t="s">
        <v>18</v>
      </c>
      <c r="E144" s="16">
        <v>0.6</v>
      </c>
      <c r="F144" s="17">
        <v>0.92174820163502502</v>
      </c>
      <c r="G144" s="17">
        <v>4.1447000000000003E-3</v>
      </c>
      <c r="H144" s="18">
        <v>655</v>
      </c>
      <c r="I144" s="18">
        <v>41</v>
      </c>
      <c r="J144" s="18">
        <v>305</v>
      </c>
      <c r="K144" s="18">
        <v>101</v>
      </c>
      <c r="L144" s="18">
        <v>213</v>
      </c>
      <c r="M144" s="18">
        <v>221</v>
      </c>
      <c r="N144" s="18">
        <v>235</v>
      </c>
      <c r="O144" s="18">
        <v>321</v>
      </c>
      <c r="P144" s="18">
        <v>274</v>
      </c>
      <c r="Q144" s="18">
        <v>275</v>
      </c>
      <c r="R144" s="19" t="s">
        <v>787</v>
      </c>
      <c r="S144" s="20">
        <f t="shared" si="5"/>
        <v>1.1811023622047245</v>
      </c>
      <c r="T144" s="20">
        <f t="shared" si="6"/>
        <v>4.8387096774193559</v>
      </c>
      <c r="U144" s="2" t="s">
        <v>759</v>
      </c>
    </row>
    <row r="145" spans="3:21" x14ac:dyDescent="0.2">
      <c r="C145" s="14" t="s">
        <v>786</v>
      </c>
      <c r="D145" s="15" t="s">
        <v>22</v>
      </c>
      <c r="E145" s="16">
        <v>0.75</v>
      </c>
      <c r="F145" s="17">
        <v>0.90991668935757175</v>
      </c>
      <c r="G145" s="17">
        <v>2.3898999999999999E-3</v>
      </c>
      <c r="H145" s="18">
        <v>758</v>
      </c>
      <c r="I145" s="18">
        <v>26</v>
      </c>
      <c r="J145" s="18">
        <v>415</v>
      </c>
      <c r="K145" s="18">
        <v>275</v>
      </c>
      <c r="L145" s="18">
        <v>340</v>
      </c>
      <c r="M145" s="18">
        <v>336</v>
      </c>
      <c r="N145" s="18">
        <v>269</v>
      </c>
      <c r="O145" s="18">
        <v>353</v>
      </c>
      <c r="P145" s="18">
        <v>305</v>
      </c>
      <c r="Q145" s="18">
        <v>306</v>
      </c>
      <c r="R145" s="19" t="s">
        <v>787</v>
      </c>
      <c r="S145" s="20">
        <f t="shared" si="5"/>
        <v>4.8611111111111125</v>
      </c>
      <c r="T145" s="20">
        <f t="shared" si="6"/>
        <v>5.5555555555555562</v>
      </c>
      <c r="U145" s="2" t="s">
        <v>759</v>
      </c>
    </row>
    <row r="146" spans="3:21" x14ac:dyDescent="0.2">
      <c r="C146" s="14" t="s">
        <v>786</v>
      </c>
      <c r="D146" s="15" t="s">
        <v>26</v>
      </c>
      <c r="E146" s="16">
        <v>1.1000000000000001</v>
      </c>
      <c r="F146" s="17">
        <v>0.90056061639031504</v>
      </c>
      <c r="G146" s="17">
        <v>2.5990000000000002E-3</v>
      </c>
      <c r="H146" s="18">
        <v>841</v>
      </c>
      <c r="I146" s="18">
        <v>28</v>
      </c>
      <c r="J146" s="18">
        <v>480</v>
      </c>
      <c r="K146" s="18">
        <v>321</v>
      </c>
      <c r="L146" s="18">
        <v>412</v>
      </c>
      <c r="M146" s="18">
        <v>420</v>
      </c>
      <c r="N146" s="18">
        <v>322</v>
      </c>
      <c r="O146" s="18">
        <v>419</v>
      </c>
      <c r="P146" s="18">
        <v>368</v>
      </c>
      <c r="Q146" s="18">
        <v>368</v>
      </c>
      <c r="R146" s="19" t="s">
        <v>787</v>
      </c>
      <c r="S146" s="20">
        <f t="shared" si="5"/>
        <v>-3.1249999999999982</v>
      </c>
      <c r="T146" s="20">
        <f t="shared" si="6"/>
        <v>6.2499999999999964</v>
      </c>
      <c r="U146" s="2" t="s">
        <v>759</v>
      </c>
    </row>
    <row r="147" spans="3:21" x14ac:dyDescent="0.2">
      <c r="C147" s="14" t="s">
        <v>786</v>
      </c>
      <c r="D147" s="15" t="s">
        <v>30</v>
      </c>
      <c r="E147" s="16">
        <v>1.25</v>
      </c>
      <c r="F147" s="17">
        <v>0.90629955543545626</v>
      </c>
      <c r="G147" s="17">
        <v>2.4769000000000002E-3</v>
      </c>
      <c r="H147" s="18">
        <v>790</v>
      </c>
      <c r="I147" s="18">
        <v>27</v>
      </c>
      <c r="J147" s="18">
        <v>437</v>
      </c>
      <c r="K147" s="18">
        <v>291</v>
      </c>
      <c r="L147" s="18">
        <v>364</v>
      </c>
      <c r="M147" s="18">
        <v>364</v>
      </c>
      <c r="N147" s="18">
        <v>344</v>
      </c>
      <c r="O147" s="18">
        <v>442</v>
      </c>
      <c r="P147" s="18">
        <v>392</v>
      </c>
      <c r="Q147" s="18">
        <v>392</v>
      </c>
      <c r="R147" s="19" t="s">
        <v>787</v>
      </c>
      <c r="S147" s="20">
        <f t="shared" si="5"/>
        <v>7.1428571428571406</v>
      </c>
      <c r="T147" s="20">
        <f t="shared" si="6"/>
        <v>6.4516129032258043</v>
      </c>
      <c r="U147" s="2" t="s">
        <v>759</v>
      </c>
    </row>
    <row r="148" spans="3:21" x14ac:dyDescent="0.2">
      <c r="C148" s="14" t="s">
        <v>786</v>
      </c>
      <c r="D148" s="15" t="s">
        <v>34</v>
      </c>
      <c r="E148" s="16">
        <v>1.45</v>
      </c>
      <c r="F148" s="17">
        <v>0.9027207899388231</v>
      </c>
      <c r="G148" s="17">
        <v>2.2756E-3</v>
      </c>
      <c r="H148" s="18">
        <v>822</v>
      </c>
      <c r="I148" s="18">
        <v>25</v>
      </c>
      <c r="J148" s="18">
        <v>463</v>
      </c>
      <c r="K148" s="18">
        <v>311</v>
      </c>
      <c r="L148" s="18">
        <v>392</v>
      </c>
      <c r="M148" s="18">
        <v>398</v>
      </c>
      <c r="N148" s="18">
        <v>374</v>
      </c>
      <c r="O148" s="18">
        <v>466</v>
      </c>
      <c r="P148" s="18">
        <v>423</v>
      </c>
      <c r="Q148" s="18">
        <v>422</v>
      </c>
      <c r="R148" s="19" t="s">
        <v>787</v>
      </c>
      <c r="S148" s="20">
        <f t="shared" si="5"/>
        <v>4.5454545454545441</v>
      </c>
      <c r="T148" s="20">
        <f t="shared" si="6"/>
        <v>6.6666666666666652</v>
      </c>
      <c r="U148" s="2" t="s">
        <v>759</v>
      </c>
    </row>
    <row r="149" spans="3:21" x14ac:dyDescent="0.2">
      <c r="C149" s="14" t="s">
        <v>786</v>
      </c>
      <c r="D149" s="15" t="s">
        <v>38</v>
      </c>
      <c r="E149" s="16">
        <v>1.65</v>
      </c>
      <c r="F149" s="17">
        <v>0.89852449035291992</v>
      </c>
      <c r="G149" s="17">
        <v>1.779E-3</v>
      </c>
      <c r="H149" s="18">
        <v>860</v>
      </c>
      <c r="I149" s="18">
        <v>21</v>
      </c>
      <c r="J149" s="18">
        <v>493</v>
      </c>
      <c r="K149" s="18">
        <v>365</v>
      </c>
      <c r="L149" s="18">
        <v>436</v>
      </c>
      <c r="M149" s="18">
        <v>441</v>
      </c>
      <c r="N149" s="18">
        <v>408</v>
      </c>
      <c r="O149" s="18">
        <v>490</v>
      </c>
      <c r="P149" s="18">
        <v>453</v>
      </c>
      <c r="Q149" s="18">
        <v>452</v>
      </c>
      <c r="R149" s="19" t="s">
        <v>787</v>
      </c>
      <c r="S149" s="20">
        <f t="shared" si="5"/>
        <v>3.7037037037037068</v>
      </c>
      <c r="T149" s="20">
        <f t="shared" si="6"/>
        <v>6.8965517241379368</v>
      </c>
      <c r="U149" s="2" t="s">
        <v>759</v>
      </c>
    </row>
    <row r="150" spans="3:21" x14ac:dyDescent="0.2">
      <c r="C150" s="14" t="s">
        <v>786</v>
      </c>
      <c r="D150" s="15" t="s">
        <v>42</v>
      </c>
      <c r="E150" s="16">
        <v>1.85</v>
      </c>
      <c r="F150" s="17">
        <v>0.89002364854987404</v>
      </c>
      <c r="G150" s="17">
        <v>1.7428999999999999E-3</v>
      </c>
      <c r="H150" s="18">
        <v>936</v>
      </c>
      <c r="I150" s="18">
        <v>21</v>
      </c>
      <c r="J150" s="18">
        <v>526</v>
      </c>
      <c r="K150" s="18">
        <v>452</v>
      </c>
      <c r="L150" s="18">
        <v>490</v>
      </c>
      <c r="M150" s="18">
        <v>491</v>
      </c>
      <c r="N150" s="18">
        <v>444</v>
      </c>
      <c r="O150" s="18">
        <v>516</v>
      </c>
      <c r="P150" s="18">
        <v>482</v>
      </c>
      <c r="Q150" s="18">
        <v>482</v>
      </c>
      <c r="R150" s="19" t="s">
        <v>787</v>
      </c>
      <c r="S150" s="20">
        <f t="shared" si="5"/>
        <v>28.571428571428534</v>
      </c>
      <c r="T150" s="20">
        <f t="shared" si="6"/>
        <v>7.4074074074073977</v>
      </c>
      <c r="U150" s="2" t="s">
        <v>759</v>
      </c>
    </row>
    <row r="151" spans="3:21" x14ac:dyDescent="0.2">
      <c r="C151" s="14" t="s">
        <v>786</v>
      </c>
      <c r="D151" s="15" t="s">
        <v>46</v>
      </c>
      <c r="E151" s="16">
        <v>2.0499999999999998</v>
      </c>
      <c r="F151" s="17">
        <v>0.88870248536781171</v>
      </c>
      <c r="G151" s="17">
        <v>1.7604000000000001E-3</v>
      </c>
      <c r="H151" s="18">
        <v>948</v>
      </c>
      <c r="I151" s="18">
        <v>21</v>
      </c>
      <c r="J151" s="18">
        <v>534</v>
      </c>
      <c r="K151" s="18">
        <v>459</v>
      </c>
      <c r="L151" s="18">
        <v>497</v>
      </c>
      <c r="M151" s="18">
        <v>498</v>
      </c>
      <c r="N151" s="18">
        <v>473</v>
      </c>
      <c r="O151" s="18">
        <v>540</v>
      </c>
      <c r="P151" s="18">
        <v>509</v>
      </c>
      <c r="Q151" s="18">
        <v>508</v>
      </c>
      <c r="R151" s="19" t="s">
        <v>787</v>
      </c>
      <c r="S151" s="20">
        <f t="shared" si="5"/>
        <v>66.666666666666728</v>
      </c>
      <c r="T151" s="20">
        <f t="shared" si="6"/>
        <v>10.000000000000009</v>
      </c>
      <c r="U151" s="2" t="s">
        <v>759</v>
      </c>
    </row>
    <row r="152" spans="3:21" x14ac:dyDescent="0.2">
      <c r="C152" s="14" t="s">
        <v>786</v>
      </c>
      <c r="D152" s="15" t="s">
        <v>50</v>
      </c>
      <c r="E152" s="16">
        <v>2.25</v>
      </c>
      <c r="F152" s="17">
        <v>0.88823114641737189</v>
      </c>
      <c r="G152" s="17">
        <v>1.7742999999999999E-3</v>
      </c>
      <c r="H152" s="18">
        <v>952</v>
      </c>
      <c r="I152" s="18">
        <v>21</v>
      </c>
      <c r="J152" s="18">
        <v>536</v>
      </c>
      <c r="K152" s="18">
        <v>462</v>
      </c>
      <c r="L152" s="18">
        <v>500</v>
      </c>
      <c r="M152" s="18">
        <v>500</v>
      </c>
      <c r="N152" s="18">
        <v>497</v>
      </c>
      <c r="O152" s="18">
        <v>560</v>
      </c>
      <c r="P152" s="18">
        <v>529</v>
      </c>
      <c r="Q152" s="18">
        <v>529</v>
      </c>
      <c r="R152" s="19" t="s">
        <v>787</v>
      </c>
      <c r="S152" s="20">
        <f t="shared" si="5"/>
        <v>7.4074074074074137</v>
      </c>
      <c r="T152" s="20">
        <f t="shared" si="6"/>
        <v>10.526315789473694</v>
      </c>
      <c r="U152" s="2" t="s">
        <v>759</v>
      </c>
    </row>
    <row r="153" spans="3:21" x14ac:dyDescent="0.2">
      <c r="C153" s="14" t="s">
        <v>786</v>
      </c>
      <c r="D153" s="15" t="s">
        <v>54</v>
      </c>
      <c r="E153" s="16">
        <v>2.4500000000000002</v>
      </c>
      <c r="F153" s="17">
        <v>0.88358149632983229</v>
      </c>
      <c r="G153" s="17">
        <v>1.7472E-3</v>
      </c>
      <c r="H153" s="18">
        <v>994</v>
      </c>
      <c r="I153" s="18">
        <v>21</v>
      </c>
      <c r="J153" s="18">
        <v>596</v>
      </c>
      <c r="K153" s="18">
        <v>485</v>
      </c>
      <c r="L153" s="18">
        <v>527</v>
      </c>
      <c r="M153" s="18">
        <v>524</v>
      </c>
      <c r="N153" s="18">
        <v>519</v>
      </c>
      <c r="O153" s="18">
        <v>582</v>
      </c>
      <c r="P153" s="18">
        <v>548</v>
      </c>
      <c r="Q153" s="18">
        <v>549</v>
      </c>
      <c r="R153" s="19" t="s">
        <v>787</v>
      </c>
      <c r="S153" s="20">
        <f t="shared" si="5"/>
        <v>7.8947368421052584</v>
      </c>
      <c r="T153" s="20">
        <f t="shared" si="6"/>
        <v>9.9999999999999929</v>
      </c>
      <c r="U153" s="2" t="s">
        <v>759</v>
      </c>
    </row>
    <row r="154" spans="3:21" x14ac:dyDescent="0.2">
      <c r="C154" s="14" t="s">
        <v>786</v>
      </c>
      <c r="D154" s="15" t="s">
        <v>58</v>
      </c>
      <c r="E154" s="16">
        <v>2.6</v>
      </c>
      <c r="F154" s="17">
        <v>0.88121136673244238</v>
      </c>
      <c r="G154" s="17">
        <v>1.9220000000000001E-3</v>
      </c>
      <c r="H154" s="18">
        <v>1016</v>
      </c>
      <c r="I154" s="18">
        <v>23</v>
      </c>
      <c r="J154" s="18">
        <v>610</v>
      </c>
      <c r="K154" s="18">
        <v>500</v>
      </c>
      <c r="L154" s="18">
        <v>546</v>
      </c>
      <c r="M154" s="18">
        <v>540</v>
      </c>
      <c r="N154" s="18">
        <v>533</v>
      </c>
      <c r="O154" s="18">
        <v>606</v>
      </c>
      <c r="P154" s="18">
        <v>563</v>
      </c>
      <c r="Q154" s="18">
        <v>565</v>
      </c>
      <c r="R154" s="19" t="s">
        <v>787</v>
      </c>
      <c r="S154" s="20">
        <f t="shared" si="5"/>
        <v>3.4883720930232536</v>
      </c>
      <c r="T154" s="20">
        <f t="shared" si="6"/>
        <v>7.8947368421052584</v>
      </c>
      <c r="U154" s="2" t="s">
        <v>759</v>
      </c>
    </row>
    <row r="155" spans="3:21" x14ac:dyDescent="0.2">
      <c r="C155" s="14" t="s">
        <v>786</v>
      </c>
      <c r="D155" s="15" t="s">
        <v>62</v>
      </c>
      <c r="E155" s="16">
        <v>2.75</v>
      </c>
      <c r="F155" s="17">
        <v>0.87438835919653524</v>
      </c>
      <c r="G155" s="17">
        <v>1.7941000000000001E-3</v>
      </c>
      <c r="H155" s="18">
        <v>1078</v>
      </c>
      <c r="I155" s="18">
        <v>21</v>
      </c>
      <c r="J155" s="18">
        <v>641</v>
      </c>
      <c r="K155" s="18">
        <v>536</v>
      </c>
      <c r="L155" s="18">
        <v>589</v>
      </c>
      <c r="M155" s="18">
        <v>589</v>
      </c>
      <c r="N155" s="18">
        <v>552</v>
      </c>
      <c r="O155" s="18">
        <v>629</v>
      </c>
      <c r="P155" s="18">
        <v>582</v>
      </c>
      <c r="Q155" s="18">
        <v>584</v>
      </c>
      <c r="R155" s="19" t="s">
        <v>787</v>
      </c>
      <c r="S155" s="20">
        <f t="shared" si="5"/>
        <v>5.8139534883720927</v>
      </c>
      <c r="T155" s="20">
        <f t="shared" si="6"/>
        <v>5.9523809523809517</v>
      </c>
      <c r="U155" s="2" t="s">
        <v>759</v>
      </c>
    </row>
    <row r="156" spans="3:21" x14ac:dyDescent="0.2">
      <c r="C156" s="14" t="s">
        <v>786</v>
      </c>
      <c r="D156" s="15" t="s">
        <v>66</v>
      </c>
      <c r="E156" s="16">
        <v>3</v>
      </c>
      <c r="F156" s="17">
        <v>0.86818951894296803</v>
      </c>
      <c r="G156" s="17">
        <v>1.9158000000000001E-3</v>
      </c>
      <c r="H156" s="18">
        <v>1135</v>
      </c>
      <c r="I156" s="18">
        <v>23</v>
      </c>
      <c r="J156" s="18">
        <v>675</v>
      </c>
      <c r="K156" s="18">
        <v>563</v>
      </c>
      <c r="L156" s="18">
        <v>632</v>
      </c>
      <c r="M156" s="18">
        <v>638</v>
      </c>
      <c r="N156" s="18">
        <v>584</v>
      </c>
      <c r="O156" s="18">
        <v>674</v>
      </c>
      <c r="P156" s="18">
        <v>624</v>
      </c>
      <c r="Q156" s="18">
        <v>626</v>
      </c>
      <c r="R156" s="19" t="s">
        <v>787</v>
      </c>
      <c r="S156" s="20">
        <f t="shared" si="5"/>
        <v>3.4482758620689684</v>
      </c>
      <c r="T156" s="20">
        <f t="shared" si="6"/>
        <v>4.7619047619047654</v>
      </c>
      <c r="U156" s="2" t="s">
        <v>759</v>
      </c>
    </row>
    <row r="157" spans="3:21" x14ac:dyDescent="0.2">
      <c r="C157" s="14" t="s">
        <v>786</v>
      </c>
      <c r="D157" s="15" t="s">
        <v>69</v>
      </c>
      <c r="E157" s="16">
        <v>3.2</v>
      </c>
      <c r="F157" s="17">
        <v>0.86003409694873767</v>
      </c>
      <c r="G157" s="17">
        <v>1.8125000000000001E-3</v>
      </c>
      <c r="H157" s="18">
        <v>1211</v>
      </c>
      <c r="I157" s="18">
        <v>22</v>
      </c>
      <c r="J157" s="18">
        <v>742</v>
      </c>
      <c r="K157" s="18">
        <v>645</v>
      </c>
      <c r="L157" s="18">
        <v>690</v>
      </c>
      <c r="M157" s="18">
        <v>687</v>
      </c>
      <c r="N157" s="18">
        <v>619</v>
      </c>
      <c r="O157" s="18">
        <v>710</v>
      </c>
      <c r="P157" s="18">
        <v>666</v>
      </c>
      <c r="Q157" s="18">
        <v>666</v>
      </c>
      <c r="R157" s="19" t="s">
        <v>787</v>
      </c>
      <c r="S157" s="20">
        <f t="shared" si="5"/>
        <v>14.285714285714281</v>
      </c>
      <c r="T157" s="20">
        <f t="shared" si="6"/>
        <v>5.7142857142857135</v>
      </c>
      <c r="U157" s="2" t="s">
        <v>759</v>
      </c>
    </row>
    <row r="158" spans="3:21" x14ac:dyDescent="0.2">
      <c r="C158" s="14" t="s">
        <v>786</v>
      </c>
      <c r="D158" s="15" t="s">
        <v>72</v>
      </c>
      <c r="E158" s="16">
        <v>3.6</v>
      </c>
      <c r="F158" s="17">
        <v>0.85600052523784842</v>
      </c>
      <c r="G158" s="17">
        <v>1.7358E-3</v>
      </c>
      <c r="H158" s="18">
        <v>1249</v>
      </c>
      <c r="I158" s="18">
        <v>21</v>
      </c>
      <c r="J158" s="18">
        <v>776</v>
      </c>
      <c r="K158" s="18">
        <v>666</v>
      </c>
      <c r="L158" s="18">
        <v>718</v>
      </c>
      <c r="M158" s="18">
        <v>716</v>
      </c>
      <c r="N158" s="18">
        <v>697</v>
      </c>
      <c r="O158" s="18">
        <v>778</v>
      </c>
      <c r="P158" s="18">
        <v>736</v>
      </c>
      <c r="Q158" s="18">
        <v>737</v>
      </c>
      <c r="R158" s="19" t="s">
        <v>787</v>
      </c>
      <c r="S158" s="20">
        <f t="shared" si="5"/>
        <v>1.886792452830186</v>
      </c>
      <c r="T158" s="20">
        <f t="shared" si="6"/>
        <v>7.9999999999999893</v>
      </c>
      <c r="U158" s="2" t="s">
        <v>759</v>
      </c>
    </row>
    <row r="159" spans="3:21" x14ac:dyDescent="0.2">
      <c r="C159" s="14" t="s">
        <v>786</v>
      </c>
      <c r="D159" s="15" t="s">
        <v>75</v>
      </c>
      <c r="E159" s="16">
        <v>3.8</v>
      </c>
      <c r="F159" s="17">
        <v>0.84584181549882342</v>
      </c>
      <c r="G159" s="17">
        <v>1.8178000000000001E-3</v>
      </c>
      <c r="H159" s="18">
        <v>1345</v>
      </c>
      <c r="I159" s="18">
        <v>22</v>
      </c>
      <c r="J159" s="18">
        <v>897</v>
      </c>
      <c r="K159" s="18">
        <v>750</v>
      </c>
      <c r="L159" s="18">
        <v>824</v>
      </c>
      <c r="M159" s="18">
        <v>824</v>
      </c>
      <c r="N159" s="18">
        <v>721</v>
      </c>
      <c r="O159" s="18">
        <v>806</v>
      </c>
      <c r="P159" s="18">
        <v>761</v>
      </c>
      <c r="Q159" s="18">
        <v>762</v>
      </c>
      <c r="R159" s="19" t="s">
        <v>787</v>
      </c>
      <c r="S159" s="20">
        <f t="shared" si="5"/>
        <v>-5.5555555555555598</v>
      </c>
      <c r="T159" s="20">
        <f t="shared" si="6"/>
        <v>8.0000000000000071</v>
      </c>
      <c r="U159" s="2" t="s">
        <v>759</v>
      </c>
    </row>
    <row r="160" spans="3:21" x14ac:dyDescent="0.2">
      <c r="C160" s="14" t="s">
        <v>786</v>
      </c>
      <c r="D160" s="15" t="s">
        <v>78</v>
      </c>
      <c r="E160" s="16">
        <v>4</v>
      </c>
      <c r="F160" s="17">
        <v>0.84908609825211112</v>
      </c>
      <c r="G160" s="17">
        <v>1.7168000000000001E-3</v>
      </c>
      <c r="H160" s="18">
        <v>1314</v>
      </c>
      <c r="I160" s="18">
        <v>21</v>
      </c>
      <c r="J160" s="18">
        <v>877</v>
      </c>
      <c r="K160" s="18">
        <v>718</v>
      </c>
      <c r="L160" s="18">
        <v>788</v>
      </c>
      <c r="M160" s="18">
        <v>784</v>
      </c>
      <c r="N160" s="18">
        <v>745</v>
      </c>
      <c r="O160" s="18">
        <v>828</v>
      </c>
      <c r="P160" s="18">
        <v>786</v>
      </c>
      <c r="Q160" s="18">
        <v>786</v>
      </c>
      <c r="R160" s="19" t="s">
        <v>787</v>
      </c>
      <c r="S160" s="20">
        <f t="shared" si="5"/>
        <v>-7.1428571428574985</v>
      </c>
      <c r="T160" s="20">
        <f t="shared" si="6"/>
        <v>8.6956521739134747</v>
      </c>
      <c r="U160" s="2" t="s">
        <v>759</v>
      </c>
    </row>
    <row r="161" spans="3:21" x14ac:dyDescent="0.2">
      <c r="C161" s="14" t="s">
        <v>786</v>
      </c>
      <c r="D161" s="15" t="s">
        <v>81</v>
      </c>
      <c r="E161" s="16">
        <v>4.2000000000000099</v>
      </c>
      <c r="F161" s="17">
        <v>0.85153127953570762</v>
      </c>
      <c r="G161" s="17">
        <v>1.7317000000000001E-3</v>
      </c>
      <c r="H161" s="18">
        <v>1291</v>
      </c>
      <c r="I161" s="18">
        <v>21</v>
      </c>
      <c r="J161" s="18">
        <v>841</v>
      </c>
      <c r="K161" s="18">
        <v>685</v>
      </c>
      <c r="L161" s="18">
        <v>760</v>
      </c>
      <c r="M161" s="18">
        <v>757</v>
      </c>
      <c r="N161" s="18">
        <v>768</v>
      </c>
      <c r="O161" s="18">
        <v>850</v>
      </c>
      <c r="P161" s="18">
        <v>809</v>
      </c>
      <c r="Q161" s="18">
        <v>809</v>
      </c>
      <c r="R161" s="19" t="s">
        <v>787</v>
      </c>
      <c r="S161" s="20">
        <f t="shared" si="5"/>
        <v>3.773584905660381</v>
      </c>
      <c r="T161" s="20">
        <f t="shared" si="6"/>
        <v>10.526315789473694</v>
      </c>
      <c r="U161" s="2" t="s">
        <v>759</v>
      </c>
    </row>
    <row r="162" spans="3:21" x14ac:dyDescent="0.2">
      <c r="C162" s="14" t="s">
        <v>786</v>
      </c>
      <c r="D162" s="15" t="s">
        <v>84</v>
      </c>
      <c r="E162" s="16">
        <v>4.4000000000000101</v>
      </c>
      <c r="F162" s="17">
        <v>0.84691583869473641</v>
      </c>
      <c r="G162" s="17">
        <v>1.7262E-3</v>
      </c>
      <c r="H162" s="18">
        <v>1335</v>
      </c>
      <c r="I162" s="18">
        <v>21</v>
      </c>
      <c r="J162" s="18">
        <v>890</v>
      </c>
      <c r="K162" s="18">
        <v>739</v>
      </c>
      <c r="L162" s="18">
        <v>813</v>
      </c>
      <c r="M162" s="18">
        <v>812</v>
      </c>
      <c r="N162" s="18">
        <v>788</v>
      </c>
      <c r="O162" s="18">
        <v>870</v>
      </c>
      <c r="P162" s="18">
        <v>828</v>
      </c>
      <c r="Q162" s="18">
        <v>829</v>
      </c>
      <c r="R162" s="19" t="s">
        <v>787</v>
      </c>
      <c r="S162" s="20">
        <f t="shared" si="5"/>
        <v>8.0000000000000071</v>
      </c>
      <c r="T162" s="20">
        <f t="shared" si="6"/>
        <v>11.764705882352951</v>
      </c>
      <c r="U162" s="2" t="s">
        <v>759</v>
      </c>
    </row>
    <row r="163" spans="3:21" x14ac:dyDescent="0.2">
      <c r="C163" s="14" t="s">
        <v>786</v>
      </c>
      <c r="D163" s="15" t="s">
        <v>87</v>
      </c>
      <c r="E163" s="16">
        <v>4.6000000000000103</v>
      </c>
      <c r="F163" s="17">
        <v>0.8440738717427354</v>
      </c>
      <c r="G163" s="17">
        <v>1.7644E-3</v>
      </c>
      <c r="H163" s="18">
        <v>1362</v>
      </c>
      <c r="I163" s="18">
        <v>22</v>
      </c>
      <c r="J163" s="18">
        <v>907</v>
      </c>
      <c r="K163" s="18">
        <v>769</v>
      </c>
      <c r="L163" s="18">
        <v>838</v>
      </c>
      <c r="M163" s="18">
        <v>840</v>
      </c>
      <c r="N163" s="18">
        <v>808</v>
      </c>
      <c r="O163" s="18">
        <v>888</v>
      </c>
      <c r="P163" s="18">
        <v>845</v>
      </c>
      <c r="Q163" s="18">
        <v>846</v>
      </c>
      <c r="R163" s="19" t="s">
        <v>787</v>
      </c>
      <c r="S163" s="20">
        <f t="shared" si="5"/>
        <v>199.99999999999929</v>
      </c>
      <c r="T163" s="20">
        <f t="shared" si="6"/>
        <v>11.111111111111072</v>
      </c>
      <c r="U163" s="2" t="s">
        <v>759</v>
      </c>
    </row>
    <row r="164" spans="3:21" x14ac:dyDescent="0.2">
      <c r="C164" s="14" t="s">
        <v>786</v>
      </c>
      <c r="D164" s="15" t="s">
        <v>90</v>
      </c>
      <c r="E164" s="16">
        <v>4.8000000000000096</v>
      </c>
      <c r="F164" s="17">
        <v>0.84394795260111111</v>
      </c>
      <c r="G164" s="17">
        <v>2.0463E-3</v>
      </c>
      <c r="H164" s="18">
        <v>1363</v>
      </c>
      <c r="I164" s="18">
        <v>24</v>
      </c>
      <c r="J164" s="18">
        <v>910</v>
      </c>
      <c r="K164" s="18">
        <v>766</v>
      </c>
      <c r="L164" s="18">
        <v>839</v>
      </c>
      <c r="M164" s="18">
        <v>841</v>
      </c>
      <c r="N164" s="18">
        <v>827</v>
      </c>
      <c r="O164" s="18">
        <v>906</v>
      </c>
      <c r="P164" s="18">
        <v>863</v>
      </c>
      <c r="Q164" s="18">
        <v>864</v>
      </c>
      <c r="R164" s="19" t="s">
        <v>787</v>
      </c>
      <c r="S164" s="20">
        <f t="shared" si="5"/>
        <v>20.000000000000018</v>
      </c>
      <c r="T164" s="20">
        <f t="shared" si="6"/>
        <v>11.11111111111112</v>
      </c>
      <c r="U164" s="2" t="s">
        <v>759</v>
      </c>
    </row>
    <row r="165" spans="3:21" x14ac:dyDescent="0.2">
      <c r="C165" s="14" t="s">
        <v>786</v>
      </c>
      <c r="D165" s="15" t="s">
        <v>93</v>
      </c>
      <c r="E165" s="16">
        <v>5.0000000000000098</v>
      </c>
      <c r="F165" s="17">
        <v>0.84268772139014037</v>
      </c>
      <c r="G165" s="17">
        <v>1.8642999999999999E-3</v>
      </c>
      <c r="H165" s="18">
        <v>1375</v>
      </c>
      <c r="I165" s="18">
        <v>23</v>
      </c>
      <c r="J165" s="18">
        <v>915</v>
      </c>
      <c r="K165" s="18">
        <v>779</v>
      </c>
      <c r="L165" s="18">
        <v>849</v>
      </c>
      <c r="M165" s="18">
        <v>852</v>
      </c>
      <c r="N165" s="18">
        <v>843</v>
      </c>
      <c r="O165" s="18">
        <v>922</v>
      </c>
      <c r="P165" s="18">
        <v>881</v>
      </c>
      <c r="Q165" s="18">
        <v>881</v>
      </c>
      <c r="R165" s="19" t="s">
        <v>787</v>
      </c>
      <c r="S165" s="20">
        <f t="shared" si="5"/>
        <v>33.333333333333364</v>
      </c>
      <c r="T165" s="20">
        <f t="shared" si="6"/>
        <v>11.764705882352951</v>
      </c>
      <c r="U165" s="2" t="s">
        <v>759</v>
      </c>
    </row>
    <row r="166" spans="3:21" x14ac:dyDescent="0.2">
      <c r="C166" s="14" t="s">
        <v>786</v>
      </c>
      <c r="D166" s="15" t="s">
        <v>96</v>
      </c>
      <c r="E166" s="16">
        <v>5.2000000000000099</v>
      </c>
      <c r="F166" s="17">
        <v>0.84199365840885065</v>
      </c>
      <c r="G166" s="17">
        <v>1.8362000000000001E-3</v>
      </c>
      <c r="H166" s="18">
        <v>1382</v>
      </c>
      <c r="I166" s="18">
        <v>23</v>
      </c>
      <c r="J166" s="18">
        <v>918</v>
      </c>
      <c r="K166" s="18">
        <v>784</v>
      </c>
      <c r="L166" s="18">
        <v>855</v>
      </c>
      <c r="M166" s="18">
        <v>858</v>
      </c>
      <c r="N166" s="18">
        <v>860</v>
      </c>
      <c r="O166" s="18">
        <v>939</v>
      </c>
      <c r="P166" s="18">
        <v>898</v>
      </c>
      <c r="Q166" s="18">
        <v>899</v>
      </c>
      <c r="R166" s="19" t="s">
        <v>787</v>
      </c>
      <c r="S166" s="20">
        <f t="shared" si="5"/>
        <v>14.285714285714299</v>
      </c>
      <c r="T166" s="20">
        <f t="shared" si="6"/>
        <v>11.764705882352951</v>
      </c>
      <c r="U166" s="2" t="s">
        <v>759</v>
      </c>
    </row>
    <row r="167" spans="3:21" x14ac:dyDescent="0.2">
      <c r="C167" s="14" t="s">
        <v>786</v>
      </c>
      <c r="D167" s="15" t="s">
        <v>99</v>
      </c>
      <c r="E167" s="16">
        <v>5.4000000000000101</v>
      </c>
      <c r="F167" s="17">
        <v>0.84036949904289671</v>
      </c>
      <c r="G167" s="17">
        <v>1.789E-3</v>
      </c>
      <c r="H167" s="18">
        <v>1397</v>
      </c>
      <c r="I167" s="18">
        <v>22</v>
      </c>
      <c r="J167" s="18">
        <v>928</v>
      </c>
      <c r="K167" s="18">
        <v>791</v>
      </c>
      <c r="L167" s="18">
        <v>869</v>
      </c>
      <c r="M167" s="18">
        <v>875</v>
      </c>
      <c r="N167" s="18">
        <v>875</v>
      </c>
      <c r="O167" s="18">
        <v>954</v>
      </c>
      <c r="P167" s="18">
        <v>915</v>
      </c>
      <c r="Q167" s="18">
        <v>915</v>
      </c>
      <c r="R167" s="19" t="s">
        <v>787</v>
      </c>
      <c r="S167" s="20">
        <f t="shared" si="5"/>
        <v>11.764705882352951</v>
      </c>
      <c r="T167" s="20">
        <f t="shared" si="6"/>
        <v>12.500000000000011</v>
      </c>
      <c r="U167" s="2" t="s">
        <v>759</v>
      </c>
    </row>
    <row r="168" spans="3:21" x14ac:dyDescent="0.2">
      <c r="C168" s="14" t="s">
        <v>786</v>
      </c>
      <c r="D168" s="15" t="s">
        <v>102</v>
      </c>
      <c r="E168" s="16">
        <v>5.6000000000000103</v>
      </c>
      <c r="F168" s="17">
        <v>0.83877183522169907</v>
      </c>
      <c r="G168" s="17">
        <v>1.7478999999999999E-3</v>
      </c>
      <c r="H168" s="18">
        <v>1412</v>
      </c>
      <c r="I168" s="18">
        <v>22</v>
      </c>
      <c r="J168" s="18">
        <v>949</v>
      </c>
      <c r="K168" s="18">
        <v>807</v>
      </c>
      <c r="L168" s="18">
        <v>886</v>
      </c>
      <c r="M168" s="18">
        <v>893</v>
      </c>
      <c r="N168" s="18">
        <v>891</v>
      </c>
      <c r="O168" s="18">
        <v>969</v>
      </c>
      <c r="P168" s="18">
        <v>931</v>
      </c>
      <c r="Q168" s="18">
        <v>931</v>
      </c>
      <c r="R168" s="19" t="s">
        <v>787</v>
      </c>
      <c r="S168" s="20">
        <f t="shared" si="5"/>
        <v>6.4516129032257838</v>
      </c>
      <c r="T168" s="20">
        <f t="shared" si="6"/>
        <v>12.499999999999956</v>
      </c>
      <c r="U168" s="2" t="s">
        <v>759</v>
      </c>
    </row>
    <row r="169" spans="3:21" x14ac:dyDescent="0.2">
      <c r="C169" s="14" t="s">
        <v>786</v>
      </c>
      <c r="D169" s="15" t="s">
        <v>105</v>
      </c>
      <c r="E169" s="16">
        <v>5.8000000000000096</v>
      </c>
      <c r="F169" s="17">
        <v>0.8360456166438035</v>
      </c>
      <c r="G169" s="17">
        <v>1.7912E-3</v>
      </c>
      <c r="H169" s="18">
        <v>1438</v>
      </c>
      <c r="I169" s="18">
        <v>22</v>
      </c>
      <c r="J169" s="18">
        <v>980</v>
      </c>
      <c r="K169" s="18">
        <v>839</v>
      </c>
      <c r="L169" s="18">
        <v>917</v>
      </c>
      <c r="M169" s="18">
        <v>918</v>
      </c>
      <c r="N169" s="18">
        <v>907</v>
      </c>
      <c r="O169" s="18">
        <v>981</v>
      </c>
      <c r="P169" s="18">
        <v>947</v>
      </c>
      <c r="Q169" s="18">
        <v>946</v>
      </c>
      <c r="R169" s="19" t="s">
        <v>787</v>
      </c>
      <c r="S169" s="20">
        <f t="shared" si="5"/>
        <v>-7.407407407407808</v>
      </c>
      <c r="T169" s="20">
        <f t="shared" si="6"/>
        <v>12.500000000000677</v>
      </c>
      <c r="U169" s="2" t="s">
        <v>759</v>
      </c>
    </row>
    <row r="170" spans="3:21" x14ac:dyDescent="0.2">
      <c r="C170" s="14" t="s">
        <v>786</v>
      </c>
      <c r="D170" s="15" t="s">
        <v>108</v>
      </c>
      <c r="E170" s="16">
        <v>6.0000000000000204</v>
      </c>
      <c r="F170" s="17">
        <v>0.83835915991476884</v>
      </c>
      <c r="G170" s="17">
        <v>1.6944E-3</v>
      </c>
      <c r="H170" s="18">
        <v>1416</v>
      </c>
      <c r="I170" s="18">
        <v>21</v>
      </c>
      <c r="J170" s="18">
        <v>954</v>
      </c>
      <c r="K170" s="18">
        <v>813</v>
      </c>
      <c r="L170" s="18">
        <v>890</v>
      </c>
      <c r="M170" s="18">
        <v>897</v>
      </c>
      <c r="N170" s="18">
        <v>924</v>
      </c>
      <c r="O170" s="18">
        <v>994</v>
      </c>
      <c r="P170" s="18">
        <v>963</v>
      </c>
      <c r="Q170" s="18">
        <v>961</v>
      </c>
      <c r="R170" s="19" t="s">
        <v>787</v>
      </c>
      <c r="S170" s="20">
        <f t="shared" si="5"/>
        <v>4.1666666666666519</v>
      </c>
      <c r="T170" s="20">
        <f t="shared" si="6"/>
        <v>14.999999999999947</v>
      </c>
      <c r="U170" s="2" t="s">
        <v>759</v>
      </c>
    </row>
    <row r="171" spans="3:21" x14ac:dyDescent="0.2">
      <c r="C171" s="14" t="s">
        <v>786</v>
      </c>
      <c r="D171" s="15" t="s">
        <v>111</v>
      </c>
      <c r="E171" s="16">
        <v>6.1500000000000199</v>
      </c>
      <c r="F171" s="17">
        <v>0.83511832770490602</v>
      </c>
      <c r="G171" s="17">
        <v>1.699E-3</v>
      </c>
      <c r="H171" s="18">
        <v>1447</v>
      </c>
      <c r="I171" s="18">
        <v>21</v>
      </c>
      <c r="J171" s="18">
        <v>994</v>
      </c>
      <c r="K171" s="18">
        <v>859</v>
      </c>
      <c r="L171" s="18">
        <v>926</v>
      </c>
      <c r="M171" s="18">
        <v>925</v>
      </c>
      <c r="N171" s="18">
        <v>936</v>
      </c>
      <c r="O171" s="18">
        <v>1002</v>
      </c>
      <c r="P171" s="18">
        <v>973</v>
      </c>
      <c r="Q171" s="18">
        <v>972</v>
      </c>
      <c r="R171" s="19" t="s">
        <v>787</v>
      </c>
      <c r="S171" s="20">
        <f t="shared" si="5"/>
        <v>-13.157894736842104</v>
      </c>
      <c r="T171" s="20">
        <f t="shared" si="6"/>
        <v>15.625</v>
      </c>
      <c r="U171" s="2" t="s">
        <v>759</v>
      </c>
    </row>
    <row r="172" spans="3:21" x14ac:dyDescent="0.2">
      <c r="C172" s="14" t="s">
        <v>786</v>
      </c>
      <c r="D172" s="15" t="s">
        <v>114</v>
      </c>
      <c r="E172" s="16">
        <v>6.4000000000000199</v>
      </c>
      <c r="F172" s="17">
        <v>0.83691415718053941</v>
      </c>
      <c r="G172" s="17">
        <v>1.7305000000000001E-3</v>
      </c>
      <c r="H172" s="18">
        <v>1430</v>
      </c>
      <c r="I172" s="18">
        <v>22</v>
      </c>
      <c r="J172" s="18">
        <v>965</v>
      </c>
      <c r="K172" s="18">
        <v>828</v>
      </c>
      <c r="L172" s="18">
        <v>907</v>
      </c>
      <c r="M172" s="18">
        <v>910</v>
      </c>
      <c r="N172" s="18">
        <v>955</v>
      </c>
      <c r="O172" s="18">
        <v>1018</v>
      </c>
      <c r="P172" s="18">
        <v>989</v>
      </c>
      <c r="Q172" s="18">
        <v>989</v>
      </c>
      <c r="R172" s="19" t="s">
        <v>787</v>
      </c>
      <c r="S172" s="20">
        <f t="shared" si="5"/>
        <v>5.5555555555555554</v>
      </c>
      <c r="T172" s="20">
        <f t="shared" si="6"/>
        <v>16.666666666666668</v>
      </c>
      <c r="U172" s="2" t="s">
        <v>759</v>
      </c>
    </row>
    <row r="173" spans="3:21" x14ac:dyDescent="0.2">
      <c r="C173" s="14" t="s">
        <v>786</v>
      </c>
      <c r="D173" s="15" t="s">
        <v>117</v>
      </c>
      <c r="E173" s="16">
        <v>6.6500000000000199</v>
      </c>
      <c r="F173" s="17">
        <v>0.83225868424252003</v>
      </c>
      <c r="G173" s="17">
        <v>1.7451999999999999E-3</v>
      </c>
      <c r="H173" s="18">
        <v>1475</v>
      </c>
      <c r="I173" s="18">
        <v>22</v>
      </c>
      <c r="J173" s="18">
        <v>1024</v>
      </c>
      <c r="K173" s="18">
        <v>899</v>
      </c>
      <c r="L173" s="18">
        <v>952</v>
      </c>
      <c r="M173" s="18">
        <v>948</v>
      </c>
      <c r="N173" s="18">
        <v>974</v>
      </c>
      <c r="O173" s="18">
        <v>1034</v>
      </c>
      <c r="P173" s="18">
        <v>1004</v>
      </c>
      <c r="Q173" s="18">
        <v>1004</v>
      </c>
      <c r="R173" s="19" t="s">
        <v>787</v>
      </c>
      <c r="S173" s="20">
        <f t="shared" si="5"/>
        <v>18.181818181818198</v>
      </c>
      <c r="T173" s="20">
        <f t="shared" si="6"/>
        <v>16.666666666666682</v>
      </c>
      <c r="U173" s="2" t="s">
        <v>759</v>
      </c>
    </row>
    <row r="174" spans="3:21" x14ac:dyDescent="0.2">
      <c r="C174" s="14" t="s">
        <v>786</v>
      </c>
      <c r="D174" s="15" t="s">
        <v>120</v>
      </c>
      <c r="E174" s="16">
        <v>6.8500000000000201</v>
      </c>
      <c r="F174" s="17">
        <v>0.83113102685943596</v>
      </c>
      <c r="G174" s="17">
        <v>1.7382999999999999E-3</v>
      </c>
      <c r="H174" s="18">
        <v>1486</v>
      </c>
      <c r="I174" s="18">
        <v>22</v>
      </c>
      <c r="J174" s="18">
        <v>1034</v>
      </c>
      <c r="K174" s="18">
        <v>909</v>
      </c>
      <c r="L174" s="18">
        <v>963</v>
      </c>
      <c r="M174" s="18">
        <v>958</v>
      </c>
      <c r="N174" s="18">
        <v>988</v>
      </c>
      <c r="O174" s="18">
        <v>1048</v>
      </c>
      <c r="P174" s="18">
        <v>1016</v>
      </c>
      <c r="Q174" s="18">
        <v>1017</v>
      </c>
      <c r="R174" s="19" t="s">
        <v>787</v>
      </c>
      <c r="S174" s="20">
        <f t="shared" si="5"/>
        <v>11.363636363635436</v>
      </c>
      <c r="T174" s="20">
        <f t="shared" si="6"/>
        <v>15.624999999998723</v>
      </c>
      <c r="U174" s="2" t="s">
        <v>759</v>
      </c>
    </row>
    <row r="175" spans="3:21" x14ac:dyDescent="0.2">
      <c r="C175" s="14" t="s">
        <v>786</v>
      </c>
      <c r="D175" s="15" t="s">
        <v>123</v>
      </c>
      <c r="E175" s="16">
        <v>7.1</v>
      </c>
      <c r="F175" s="17">
        <v>0.82871891104820661</v>
      </c>
      <c r="G175" s="17">
        <v>1.7838000000000001E-3</v>
      </c>
      <c r="H175" s="18">
        <v>1509</v>
      </c>
      <c r="I175" s="18">
        <v>22</v>
      </c>
      <c r="J175" s="18">
        <v>1051</v>
      </c>
      <c r="K175" s="18">
        <v>921</v>
      </c>
      <c r="L175" s="18">
        <v>985</v>
      </c>
      <c r="M175" s="18">
        <v>982</v>
      </c>
      <c r="N175" s="18">
        <v>1003</v>
      </c>
      <c r="O175" s="18">
        <v>1068</v>
      </c>
      <c r="P175" s="18">
        <v>1032</v>
      </c>
      <c r="Q175" s="18">
        <v>1033</v>
      </c>
      <c r="R175" s="19" t="s">
        <v>787</v>
      </c>
      <c r="S175" s="20">
        <f t="shared" si="5"/>
        <v>3.3898305084745792</v>
      </c>
      <c r="T175" s="20">
        <f t="shared" si="6"/>
        <v>13.333333333333345</v>
      </c>
      <c r="U175" s="2" t="s">
        <v>759</v>
      </c>
    </row>
    <row r="176" spans="3:21" x14ac:dyDescent="0.2">
      <c r="C176" s="14" t="s">
        <v>786</v>
      </c>
      <c r="D176" s="15" t="s">
        <v>789</v>
      </c>
      <c r="E176" s="16">
        <v>7.5</v>
      </c>
      <c r="F176" s="17">
        <v>0.81814989830930607</v>
      </c>
      <c r="G176" s="17">
        <v>1.6854999999999999E-3</v>
      </c>
      <c r="H176" s="18">
        <v>1612</v>
      </c>
      <c r="I176" s="18">
        <v>22</v>
      </c>
      <c r="J176" s="18">
        <v>1178</v>
      </c>
      <c r="K176" s="18">
        <v>1015</v>
      </c>
      <c r="L176" s="18">
        <v>1103</v>
      </c>
      <c r="M176" s="18">
        <v>1104</v>
      </c>
      <c r="N176" s="18">
        <v>1029</v>
      </c>
      <c r="O176" s="18">
        <v>1107</v>
      </c>
      <c r="P176" s="18">
        <v>1062</v>
      </c>
      <c r="Q176" s="18">
        <v>1064</v>
      </c>
      <c r="R176" s="19" t="s">
        <v>787</v>
      </c>
      <c r="S176" s="20">
        <f t="shared" si="5"/>
        <v>-1.6304347826086996</v>
      </c>
      <c r="T176" s="20">
        <f t="shared" si="6"/>
        <v>10.71428571428574</v>
      </c>
      <c r="U176" s="2" t="s">
        <v>759</v>
      </c>
    </row>
    <row r="177" spans="3:21" x14ac:dyDescent="0.2">
      <c r="C177" s="14" t="s">
        <v>786</v>
      </c>
      <c r="D177" s="15" t="s">
        <v>790</v>
      </c>
      <c r="E177" s="16">
        <v>7.65</v>
      </c>
      <c r="F177" s="17">
        <v>0.82591832792640074</v>
      </c>
      <c r="G177" s="17">
        <v>1.8587E-3</v>
      </c>
      <c r="H177" s="18">
        <v>1536</v>
      </c>
      <c r="I177" s="18">
        <v>23</v>
      </c>
      <c r="J177" s="18">
        <v>1090</v>
      </c>
      <c r="K177" s="18">
        <v>932</v>
      </c>
      <c r="L177" s="18">
        <v>1011</v>
      </c>
      <c r="M177" s="18">
        <v>1010</v>
      </c>
      <c r="N177" s="18">
        <v>1040</v>
      </c>
      <c r="O177" s="18">
        <v>1122</v>
      </c>
      <c r="P177" s="18">
        <v>1076</v>
      </c>
      <c r="Q177" s="18">
        <v>1077</v>
      </c>
      <c r="R177" s="19" t="s">
        <v>787</v>
      </c>
      <c r="S177" s="20">
        <f t="shared" si="5"/>
        <v>2.5974025974025885</v>
      </c>
      <c r="T177" s="20">
        <f t="shared" si="6"/>
        <v>9.9999999999999645</v>
      </c>
      <c r="U177" s="2" t="s">
        <v>759</v>
      </c>
    </row>
    <row r="178" spans="3:21" x14ac:dyDescent="0.2">
      <c r="C178" s="14" t="s">
        <v>786</v>
      </c>
      <c r="D178" s="15" t="s">
        <v>791</v>
      </c>
      <c r="E178" s="16">
        <v>7.85</v>
      </c>
      <c r="F178" s="17">
        <v>0.8194724324453363</v>
      </c>
      <c r="G178" s="17">
        <v>1.8142E-3</v>
      </c>
      <c r="H178" s="18">
        <v>1599</v>
      </c>
      <c r="I178" s="18">
        <v>23</v>
      </c>
      <c r="J178" s="18">
        <v>1167</v>
      </c>
      <c r="K178" s="18">
        <v>1003</v>
      </c>
      <c r="L178" s="18">
        <v>1088</v>
      </c>
      <c r="M178" s="18">
        <v>1089</v>
      </c>
      <c r="N178" s="18">
        <v>1056</v>
      </c>
      <c r="O178" s="18">
        <v>1143</v>
      </c>
      <c r="P178" s="18">
        <v>1096</v>
      </c>
      <c r="Q178" s="18">
        <v>1097</v>
      </c>
      <c r="R178" s="19" t="s">
        <v>787</v>
      </c>
      <c r="S178" s="20">
        <f t="shared" si="5"/>
        <v>5.4794520547945256</v>
      </c>
      <c r="T178" s="20">
        <f t="shared" si="6"/>
        <v>8.6956521739130501</v>
      </c>
      <c r="U178" s="2" t="s">
        <v>759</v>
      </c>
    </row>
    <row r="179" spans="3:21" x14ac:dyDescent="0.2">
      <c r="C179" s="14" t="s">
        <v>786</v>
      </c>
      <c r="D179" s="15" t="s">
        <v>792</v>
      </c>
      <c r="E179" s="16">
        <v>8.25</v>
      </c>
      <c r="F179" s="17">
        <v>0.81285495161324461</v>
      </c>
      <c r="G179" s="17">
        <v>1.9040999999999999E-3</v>
      </c>
      <c r="H179" s="18">
        <v>1664</v>
      </c>
      <c r="I179" s="18">
        <v>24</v>
      </c>
      <c r="J179" s="18">
        <v>1237</v>
      </c>
      <c r="K179" s="18">
        <v>1073</v>
      </c>
      <c r="L179" s="18">
        <v>1161</v>
      </c>
      <c r="M179" s="18">
        <v>1164</v>
      </c>
      <c r="N179" s="18">
        <v>1092</v>
      </c>
      <c r="O179" s="18">
        <v>1194</v>
      </c>
      <c r="P179" s="18">
        <v>1142</v>
      </c>
      <c r="Q179" s="18">
        <v>1142</v>
      </c>
      <c r="R179" s="19" t="s">
        <v>787</v>
      </c>
      <c r="S179" s="20">
        <f t="shared" si="5"/>
        <v>15.384615384614989</v>
      </c>
      <c r="T179" s="20">
        <f>(8.67-E179)/(P180-P179)*1000</f>
        <v>9.545454545454545</v>
      </c>
      <c r="U179" s="2" t="s">
        <v>759</v>
      </c>
    </row>
    <row r="180" spans="3:21" x14ac:dyDescent="0.2">
      <c r="C180" s="14" t="s">
        <v>786</v>
      </c>
      <c r="D180" s="15" t="s">
        <v>793</v>
      </c>
      <c r="E180" s="16">
        <v>8.6499999999999897</v>
      </c>
      <c r="F180" s="158">
        <v>0.81068575107141927</v>
      </c>
      <c r="G180" s="158">
        <v>1.7445E-3</v>
      </c>
      <c r="H180" s="155">
        <v>1686</v>
      </c>
      <c r="I180" s="155">
        <v>22</v>
      </c>
      <c r="J180" s="157">
        <v>1257</v>
      </c>
      <c r="K180" s="157">
        <v>1112</v>
      </c>
      <c r="L180" s="157">
        <v>1187</v>
      </c>
      <c r="M180" s="157">
        <v>1190</v>
      </c>
      <c r="N180" s="155">
        <v>1135</v>
      </c>
      <c r="O180" s="155">
        <v>1240</v>
      </c>
      <c r="P180" s="155">
        <v>1186</v>
      </c>
      <c r="Q180" s="155">
        <v>1186</v>
      </c>
      <c r="R180" s="156" t="s">
        <v>787</v>
      </c>
      <c r="S180" s="169">
        <f>(E182-E181)/(L182-L180)*1000</f>
        <v>13.999999999999986</v>
      </c>
      <c r="T180" s="159">
        <v>10.2689486552567</v>
      </c>
      <c r="U180" s="2" t="s">
        <v>759</v>
      </c>
    </row>
    <row r="181" spans="3:21" x14ac:dyDescent="0.2">
      <c r="C181" s="14" t="s">
        <v>786</v>
      </c>
      <c r="D181" s="15" t="s">
        <v>794</v>
      </c>
      <c r="E181" s="16">
        <v>8.6999999999999904</v>
      </c>
      <c r="F181" s="158"/>
      <c r="G181" s="158"/>
      <c r="H181" s="155"/>
      <c r="I181" s="155"/>
      <c r="J181" s="157"/>
      <c r="K181" s="157"/>
      <c r="L181" s="157"/>
      <c r="M181" s="157"/>
      <c r="N181" s="155"/>
      <c r="O181" s="155"/>
      <c r="P181" s="155"/>
      <c r="Q181" s="155"/>
      <c r="R181" s="156"/>
      <c r="S181" s="169"/>
      <c r="T181" s="159"/>
      <c r="U181" s="2" t="s">
        <v>759</v>
      </c>
    </row>
    <row r="182" spans="3:21" x14ac:dyDescent="0.2">
      <c r="C182" s="14" t="s">
        <v>786</v>
      </c>
      <c r="D182" s="15" t="s">
        <v>795</v>
      </c>
      <c r="E182" s="16">
        <v>9.0499999999999901</v>
      </c>
      <c r="F182" s="158">
        <v>0.80792551198508011</v>
      </c>
      <c r="G182" s="158">
        <v>1.7681000000000001E-3</v>
      </c>
      <c r="H182" s="155">
        <v>1713</v>
      </c>
      <c r="I182" s="155">
        <v>23</v>
      </c>
      <c r="J182" s="157">
        <v>1273</v>
      </c>
      <c r="K182" s="157">
        <v>1154</v>
      </c>
      <c r="L182" s="157">
        <v>1212</v>
      </c>
      <c r="M182" s="157">
        <v>1214</v>
      </c>
      <c r="N182" s="155">
        <v>1176</v>
      </c>
      <c r="O182" s="155">
        <v>1286</v>
      </c>
      <c r="P182" s="155">
        <v>1232</v>
      </c>
      <c r="Q182" s="155">
        <v>1232</v>
      </c>
      <c r="R182" s="156" t="s">
        <v>787</v>
      </c>
      <c r="S182" s="155" t="s">
        <v>785</v>
      </c>
      <c r="T182" s="155" t="s">
        <v>785</v>
      </c>
      <c r="U182" s="2" t="s">
        <v>759</v>
      </c>
    </row>
    <row r="183" spans="3:21" x14ac:dyDescent="0.2">
      <c r="C183" s="14" t="s">
        <v>786</v>
      </c>
      <c r="D183" s="15" t="s">
        <v>796</v>
      </c>
      <c r="E183" s="16">
        <v>9.0999999999999908</v>
      </c>
      <c r="F183" s="158"/>
      <c r="G183" s="158"/>
      <c r="H183" s="155"/>
      <c r="I183" s="155"/>
      <c r="J183" s="157"/>
      <c r="K183" s="157"/>
      <c r="L183" s="157"/>
      <c r="M183" s="157"/>
      <c r="N183" s="155"/>
      <c r="O183" s="155"/>
      <c r="P183" s="155"/>
      <c r="Q183" s="155"/>
      <c r="R183" s="156"/>
      <c r="S183" s="155"/>
      <c r="T183" s="155"/>
      <c r="U183" s="2" t="s">
        <v>759</v>
      </c>
    </row>
    <row r="184" spans="3:21" x14ac:dyDescent="0.2">
      <c r="C184" s="14" t="s">
        <v>797</v>
      </c>
      <c r="D184" s="15" t="s">
        <v>798</v>
      </c>
      <c r="E184" s="16">
        <v>0.05</v>
      </c>
      <c r="F184" s="17">
        <v>0.99861230425402792</v>
      </c>
      <c r="G184" s="17">
        <v>2.0249000000000001E-3</v>
      </c>
      <c r="H184" s="18">
        <v>11</v>
      </c>
      <c r="I184" s="18">
        <v>21</v>
      </c>
      <c r="J184" s="18">
        <v>51</v>
      </c>
      <c r="K184" s="24" t="s">
        <v>788</v>
      </c>
      <c r="L184" s="18">
        <v>35</v>
      </c>
      <c r="M184" s="18">
        <v>36</v>
      </c>
      <c r="N184" s="18">
        <v>-19</v>
      </c>
      <c r="O184" s="18">
        <v>110</v>
      </c>
      <c r="P184" s="18">
        <v>41</v>
      </c>
      <c r="Q184" s="18">
        <v>44</v>
      </c>
      <c r="R184" s="19" t="s">
        <v>758</v>
      </c>
      <c r="S184" s="20">
        <f t="shared" si="5"/>
        <v>33.333333333333336</v>
      </c>
      <c r="T184" s="20">
        <f t="shared" ref="T184:T247" si="7">(E185-E184)/(P185-P184)*1000</f>
        <v>9.5238095238095255</v>
      </c>
      <c r="U184" s="2" t="s">
        <v>759</v>
      </c>
    </row>
    <row r="185" spans="3:21" x14ac:dyDescent="0.2">
      <c r="C185" s="14" t="s">
        <v>797</v>
      </c>
      <c r="D185" s="15" t="s">
        <v>799</v>
      </c>
      <c r="E185" s="16">
        <v>0.25</v>
      </c>
      <c r="F185" s="17">
        <v>0.95137538477327055</v>
      </c>
      <c r="G185" s="17">
        <v>1.9681E-3</v>
      </c>
      <c r="H185" s="18">
        <v>400</v>
      </c>
      <c r="I185" s="18">
        <v>22</v>
      </c>
      <c r="J185" s="18">
        <v>97</v>
      </c>
      <c r="K185" s="18" t="s">
        <v>788</v>
      </c>
      <c r="L185" s="18">
        <v>41</v>
      </c>
      <c r="M185" s="18">
        <v>38</v>
      </c>
      <c r="N185" s="18">
        <v>10</v>
      </c>
      <c r="O185" s="18">
        <v>127</v>
      </c>
      <c r="P185" s="18">
        <v>62</v>
      </c>
      <c r="Q185" s="18">
        <v>65</v>
      </c>
      <c r="R185" s="19" t="s">
        <v>758</v>
      </c>
      <c r="S185" s="20">
        <f t="shared" si="5"/>
        <v>13.333333333333334</v>
      </c>
      <c r="T185" s="20">
        <f t="shared" si="7"/>
        <v>8</v>
      </c>
      <c r="U185" s="2" t="s">
        <v>759</v>
      </c>
    </row>
    <row r="186" spans="3:21" x14ac:dyDescent="0.2">
      <c r="C186" s="14" t="s">
        <v>797</v>
      </c>
      <c r="D186" s="15" t="s">
        <v>800</v>
      </c>
      <c r="E186" s="16">
        <v>0.45</v>
      </c>
      <c r="F186" s="17">
        <v>0.9436419114798752</v>
      </c>
      <c r="G186" s="17">
        <v>1.8466000000000001E-3</v>
      </c>
      <c r="H186" s="18">
        <v>466</v>
      </c>
      <c r="I186" s="18">
        <v>21</v>
      </c>
      <c r="J186" s="18">
        <v>130</v>
      </c>
      <c r="K186" s="18" t="s">
        <v>788</v>
      </c>
      <c r="L186" s="18">
        <v>56</v>
      </c>
      <c r="M186" s="18">
        <v>49</v>
      </c>
      <c r="N186" s="18">
        <v>36</v>
      </c>
      <c r="O186" s="18">
        <v>148</v>
      </c>
      <c r="P186" s="18">
        <v>87</v>
      </c>
      <c r="Q186" s="18">
        <v>89</v>
      </c>
      <c r="R186" s="19" t="s">
        <v>758</v>
      </c>
      <c r="S186" s="20">
        <f t="shared" si="5"/>
        <v>3.225806451612903</v>
      </c>
      <c r="T186" s="20">
        <f t="shared" si="7"/>
        <v>6.8965517241379315</v>
      </c>
      <c r="U186" s="2" t="s">
        <v>759</v>
      </c>
    </row>
    <row r="187" spans="3:21" x14ac:dyDescent="0.2">
      <c r="C187" s="14" t="s">
        <v>797</v>
      </c>
      <c r="D187" s="15" t="s">
        <v>11</v>
      </c>
      <c r="E187" s="16">
        <v>0.65</v>
      </c>
      <c r="F187" s="17">
        <v>0.93554534186727933</v>
      </c>
      <c r="G187" s="17">
        <v>2.2185E-3</v>
      </c>
      <c r="H187" s="18">
        <v>535</v>
      </c>
      <c r="I187" s="18">
        <v>24</v>
      </c>
      <c r="J187" s="18">
        <v>232</v>
      </c>
      <c r="K187" s="18" t="s">
        <v>788</v>
      </c>
      <c r="L187" s="18">
        <v>118</v>
      </c>
      <c r="M187" s="18">
        <v>115</v>
      </c>
      <c r="N187" s="18">
        <v>61</v>
      </c>
      <c r="O187" s="18">
        <v>180</v>
      </c>
      <c r="P187" s="18">
        <v>116</v>
      </c>
      <c r="Q187" s="18">
        <v>117</v>
      </c>
      <c r="R187" s="19" t="s">
        <v>758</v>
      </c>
      <c r="S187" s="20">
        <f t="shared" si="5"/>
        <v>0.56338028169014076</v>
      </c>
      <c r="T187" s="20">
        <f t="shared" si="7"/>
        <v>6.8965517241379288</v>
      </c>
      <c r="U187" s="2" t="s">
        <v>759</v>
      </c>
    </row>
    <row r="188" spans="3:21" x14ac:dyDescent="0.2">
      <c r="C188" s="14" t="s">
        <v>797</v>
      </c>
      <c r="D188" s="15" t="s">
        <v>801</v>
      </c>
      <c r="E188" s="16">
        <v>0.85</v>
      </c>
      <c r="F188" s="17">
        <v>0.89571860427799843</v>
      </c>
      <c r="G188" s="17">
        <v>2.3156000000000001E-3</v>
      </c>
      <c r="H188" s="18">
        <v>885</v>
      </c>
      <c r="I188" s="18">
        <v>26</v>
      </c>
      <c r="J188" s="18">
        <v>533</v>
      </c>
      <c r="K188" s="18">
        <v>412</v>
      </c>
      <c r="L188" s="18">
        <v>473</v>
      </c>
      <c r="M188" s="18">
        <v>476</v>
      </c>
      <c r="N188" s="18">
        <v>88</v>
      </c>
      <c r="O188" s="18">
        <v>207</v>
      </c>
      <c r="P188" s="18">
        <v>145</v>
      </c>
      <c r="Q188" s="18">
        <v>146</v>
      </c>
      <c r="R188" s="19" t="s">
        <v>758</v>
      </c>
      <c r="S188" s="20">
        <f t="shared" si="5"/>
        <v>-0.68027210884353773</v>
      </c>
      <c r="T188" s="20">
        <f t="shared" si="7"/>
        <v>7.142857142857145</v>
      </c>
      <c r="U188" s="2" t="s">
        <v>759</v>
      </c>
    </row>
    <row r="189" spans="3:21" x14ac:dyDescent="0.2">
      <c r="C189" s="14" t="s">
        <v>797</v>
      </c>
      <c r="D189" s="15" t="s">
        <v>15</v>
      </c>
      <c r="E189" s="16">
        <v>1.05</v>
      </c>
      <c r="F189" s="17">
        <v>0.92923971469509281</v>
      </c>
      <c r="G189" s="17">
        <v>2.2263000000000001E-3</v>
      </c>
      <c r="H189" s="18">
        <v>590</v>
      </c>
      <c r="I189" s="18">
        <v>24</v>
      </c>
      <c r="J189" s="18">
        <v>279</v>
      </c>
      <c r="K189" s="18">
        <v>61</v>
      </c>
      <c r="L189" s="18">
        <v>179</v>
      </c>
      <c r="M189" s="18">
        <v>185</v>
      </c>
      <c r="N189" s="18">
        <v>116</v>
      </c>
      <c r="O189" s="18">
        <v>230</v>
      </c>
      <c r="P189" s="18">
        <v>173</v>
      </c>
      <c r="Q189" s="18">
        <v>174</v>
      </c>
      <c r="R189" s="19" t="s">
        <v>758</v>
      </c>
      <c r="S189" s="20">
        <f t="shared" si="5"/>
        <v>-99.999999999999972</v>
      </c>
      <c r="T189" s="20">
        <f t="shared" si="7"/>
        <v>6.8965517241379288</v>
      </c>
      <c r="U189" s="2" t="s">
        <v>759</v>
      </c>
    </row>
    <row r="190" spans="3:21" x14ac:dyDescent="0.2">
      <c r="C190" s="14" t="s">
        <v>797</v>
      </c>
      <c r="D190" s="15" t="s">
        <v>19</v>
      </c>
      <c r="E190" s="16">
        <v>1.25</v>
      </c>
      <c r="F190" s="17">
        <v>0.92952472243018125</v>
      </c>
      <c r="G190" s="17">
        <v>2.2106000000000001E-3</v>
      </c>
      <c r="H190" s="18">
        <v>587</v>
      </c>
      <c r="I190" s="18">
        <v>24</v>
      </c>
      <c r="J190" s="18">
        <v>277</v>
      </c>
      <c r="K190" s="18">
        <v>60</v>
      </c>
      <c r="L190" s="18">
        <v>177</v>
      </c>
      <c r="M190" s="18">
        <v>183</v>
      </c>
      <c r="N190" s="18">
        <v>142</v>
      </c>
      <c r="O190" s="18">
        <v>250</v>
      </c>
      <c r="P190" s="18">
        <v>202</v>
      </c>
      <c r="Q190" s="18">
        <v>200</v>
      </c>
      <c r="R190" s="19" t="s">
        <v>758</v>
      </c>
      <c r="S190" s="20">
        <f t="shared" si="5"/>
        <v>5.1282051282051277</v>
      </c>
      <c r="T190" s="20">
        <f t="shared" si="7"/>
        <v>7.1428571428571406</v>
      </c>
      <c r="U190" s="2" t="s">
        <v>759</v>
      </c>
    </row>
    <row r="191" spans="3:21" x14ac:dyDescent="0.2">
      <c r="C191" s="14" t="s">
        <v>797</v>
      </c>
      <c r="D191" s="15" t="s">
        <v>23</v>
      </c>
      <c r="E191" s="16">
        <v>1.45</v>
      </c>
      <c r="F191" s="17">
        <v>0.92488151906995841</v>
      </c>
      <c r="G191" s="17">
        <v>2.2092000000000001E-3</v>
      </c>
      <c r="H191" s="18">
        <v>627</v>
      </c>
      <c r="I191" s="18">
        <v>24</v>
      </c>
      <c r="J191" s="18">
        <v>305</v>
      </c>
      <c r="K191" s="18">
        <v>111</v>
      </c>
      <c r="L191" s="18">
        <v>216</v>
      </c>
      <c r="M191" s="18">
        <v>225</v>
      </c>
      <c r="N191" s="18">
        <v>167</v>
      </c>
      <c r="O191" s="18">
        <v>270</v>
      </c>
      <c r="P191" s="18">
        <v>230</v>
      </c>
      <c r="Q191" s="18">
        <v>227</v>
      </c>
      <c r="R191" s="19" t="s">
        <v>758</v>
      </c>
      <c r="S191" s="20">
        <f t="shared" si="5"/>
        <v>3.0769230769230762</v>
      </c>
      <c r="T191" s="20">
        <f t="shared" si="7"/>
        <v>8.6956521739130412</v>
      </c>
      <c r="U191" s="2" t="s">
        <v>759</v>
      </c>
    </row>
    <row r="192" spans="3:21" x14ac:dyDescent="0.2">
      <c r="C192" s="14" t="s">
        <v>797</v>
      </c>
      <c r="D192" s="15" t="s">
        <v>27</v>
      </c>
      <c r="E192" s="16">
        <v>1.65</v>
      </c>
      <c r="F192" s="17">
        <v>0.91955090741470857</v>
      </c>
      <c r="G192" s="17">
        <v>2.173E-3</v>
      </c>
      <c r="H192" s="18">
        <v>674</v>
      </c>
      <c r="I192" s="18">
        <v>24</v>
      </c>
      <c r="J192" s="18">
        <v>397</v>
      </c>
      <c r="K192" s="18">
        <v>146</v>
      </c>
      <c r="L192" s="18">
        <v>281</v>
      </c>
      <c r="M192" s="18">
        <v>281</v>
      </c>
      <c r="N192" s="18">
        <v>194</v>
      </c>
      <c r="O192" s="18">
        <v>288</v>
      </c>
      <c r="P192" s="18">
        <v>253</v>
      </c>
      <c r="Q192" s="18">
        <v>249</v>
      </c>
      <c r="R192" s="19" t="s">
        <v>758</v>
      </c>
      <c r="S192" s="20">
        <f t="shared" si="5"/>
        <v>-3.773584905660381</v>
      </c>
      <c r="T192" s="20">
        <f t="shared" si="7"/>
        <v>11.764705882352951</v>
      </c>
      <c r="U192" s="2" t="s">
        <v>759</v>
      </c>
    </row>
    <row r="193" spans="3:21" x14ac:dyDescent="0.2">
      <c r="C193" s="14" t="s">
        <v>797</v>
      </c>
      <c r="D193" s="15" t="s">
        <v>31</v>
      </c>
      <c r="E193" s="16">
        <v>1.85</v>
      </c>
      <c r="F193" s="17">
        <v>0.9234873622979537</v>
      </c>
      <c r="G193" s="17">
        <v>3.5490000000000001E-3</v>
      </c>
      <c r="H193" s="18">
        <v>639</v>
      </c>
      <c r="I193" s="18">
        <v>36</v>
      </c>
      <c r="J193" s="18">
        <v>358</v>
      </c>
      <c r="K193" s="18">
        <v>99</v>
      </c>
      <c r="L193" s="18">
        <v>228</v>
      </c>
      <c r="M193" s="18">
        <v>240</v>
      </c>
      <c r="N193" s="18">
        <v>222</v>
      </c>
      <c r="O193" s="18">
        <v>306</v>
      </c>
      <c r="P193" s="18">
        <v>270</v>
      </c>
      <c r="Q193" s="18">
        <v>268</v>
      </c>
      <c r="R193" s="19" t="s">
        <v>758</v>
      </c>
      <c r="S193" s="20">
        <f t="shared" si="5"/>
        <v>2.9411764705882351</v>
      </c>
      <c r="T193" s="20">
        <f t="shared" si="7"/>
        <v>11.904761904761903</v>
      </c>
      <c r="U193" s="2" t="s">
        <v>759</v>
      </c>
    </row>
    <row r="194" spans="3:21" x14ac:dyDescent="0.2">
      <c r="C194" s="14" t="s">
        <v>797</v>
      </c>
      <c r="D194" s="15" t="s">
        <v>35</v>
      </c>
      <c r="E194" s="16">
        <v>2.1</v>
      </c>
      <c r="F194" s="17">
        <v>0.91687613945505397</v>
      </c>
      <c r="G194" s="17">
        <v>2.2036E-3</v>
      </c>
      <c r="H194" s="18">
        <v>697</v>
      </c>
      <c r="I194" s="18">
        <v>24</v>
      </c>
      <c r="J194" s="18">
        <v>416</v>
      </c>
      <c r="K194" s="18">
        <v>243</v>
      </c>
      <c r="L194" s="18">
        <v>313</v>
      </c>
      <c r="M194" s="18">
        <v>306</v>
      </c>
      <c r="N194" s="18">
        <v>255</v>
      </c>
      <c r="O194" s="18">
        <v>332</v>
      </c>
      <c r="P194" s="18">
        <v>291</v>
      </c>
      <c r="Q194" s="18">
        <v>291</v>
      </c>
      <c r="R194" s="19" t="s">
        <v>758</v>
      </c>
      <c r="S194" s="20">
        <f t="shared" si="5"/>
        <v>-49.999999999999936</v>
      </c>
      <c r="T194" s="20">
        <f t="shared" si="7"/>
        <v>12.499999999999984</v>
      </c>
      <c r="U194" s="2" t="s">
        <v>759</v>
      </c>
    </row>
    <row r="195" spans="3:21" x14ac:dyDescent="0.2">
      <c r="C195" s="14" t="s">
        <v>797</v>
      </c>
      <c r="D195" s="15" t="s">
        <v>39</v>
      </c>
      <c r="E195" s="16">
        <v>2.2999999999999998</v>
      </c>
      <c r="F195" s="17">
        <v>0.91733103042796227</v>
      </c>
      <c r="G195" s="17">
        <v>1.8775E-3</v>
      </c>
      <c r="H195" s="18">
        <v>693</v>
      </c>
      <c r="I195" s="18">
        <v>21</v>
      </c>
      <c r="J195" s="18">
        <v>414</v>
      </c>
      <c r="K195" s="18">
        <v>240</v>
      </c>
      <c r="L195" s="18">
        <v>309</v>
      </c>
      <c r="M195" s="18">
        <v>301</v>
      </c>
      <c r="N195" s="18">
        <v>275</v>
      </c>
      <c r="O195" s="18">
        <v>353</v>
      </c>
      <c r="P195" s="18">
        <v>307</v>
      </c>
      <c r="Q195" s="18">
        <v>309</v>
      </c>
      <c r="R195" s="19" t="s">
        <v>758</v>
      </c>
      <c r="S195" s="20">
        <f t="shared" si="5"/>
        <v>11.11111111111112</v>
      </c>
      <c r="T195" s="20">
        <f t="shared" si="7"/>
        <v>11.11111111111112</v>
      </c>
      <c r="U195" s="2" t="s">
        <v>759</v>
      </c>
    </row>
    <row r="196" spans="3:21" x14ac:dyDescent="0.2">
      <c r="C196" s="14" t="s">
        <v>797</v>
      </c>
      <c r="D196" s="15" t="s">
        <v>43</v>
      </c>
      <c r="E196" s="16">
        <v>2.5</v>
      </c>
      <c r="F196" s="17">
        <v>0.91537176444182589</v>
      </c>
      <c r="G196" s="17">
        <v>2.5473000000000002E-3</v>
      </c>
      <c r="H196" s="18">
        <v>710</v>
      </c>
      <c r="I196" s="18">
        <v>27</v>
      </c>
      <c r="J196" s="18">
        <v>420</v>
      </c>
      <c r="K196" s="18">
        <v>254</v>
      </c>
      <c r="L196" s="18">
        <v>327</v>
      </c>
      <c r="M196" s="18">
        <v>321</v>
      </c>
      <c r="N196" s="18">
        <v>292</v>
      </c>
      <c r="O196" s="18">
        <v>372</v>
      </c>
      <c r="P196" s="18">
        <v>325</v>
      </c>
      <c r="Q196" s="18">
        <v>327</v>
      </c>
      <c r="R196" s="19" t="s">
        <v>758</v>
      </c>
      <c r="S196" s="20">
        <f t="shared" si="5"/>
        <v>4.3478260869565251</v>
      </c>
      <c r="T196" s="20">
        <f t="shared" si="7"/>
        <v>9.5238095238095308</v>
      </c>
      <c r="U196" s="2" t="s">
        <v>759</v>
      </c>
    </row>
    <row r="197" spans="3:21" x14ac:dyDescent="0.2">
      <c r="C197" s="14" t="s">
        <v>797</v>
      </c>
      <c r="D197" s="15" t="s">
        <v>47</v>
      </c>
      <c r="E197" s="16">
        <v>2.7</v>
      </c>
      <c r="F197" s="17">
        <v>0.908374673775171</v>
      </c>
      <c r="G197" s="17">
        <v>2.196E-3</v>
      </c>
      <c r="H197" s="18">
        <v>772</v>
      </c>
      <c r="I197" s="18">
        <v>24</v>
      </c>
      <c r="J197" s="18">
        <v>457</v>
      </c>
      <c r="K197" s="18">
        <v>291</v>
      </c>
      <c r="L197" s="18">
        <v>373</v>
      </c>
      <c r="M197" s="18">
        <v>374</v>
      </c>
      <c r="N197" s="18">
        <v>308</v>
      </c>
      <c r="O197" s="18">
        <v>391</v>
      </c>
      <c r="P197" s="18">
        <v>346</v>
      </c>
      <c r="Q197" s="18">
        <v>347</v>
      </c>
      <c r="R197" s="19" t="s">
        <v>758</v>
      </c>
      <c r="S197" s="20">
        <f t="shared" si="5"/>
        <v>-4.0816326530612184</v>
      </c>
      <c r="T197" s="20">
        <f t="shared" si="7"/>
        <v>9.9999999999999858</v>
      </c>
      <c r="U197" s="2" t="s">
        <v>759</v>
      </c>
    </row>
    <row r="198" spans="3:21" x14ac:dyDescent="0.2">
      <c r="C198" s="14" t="s">
        <v>797</v>
      </c>
      <c r="D198" s="15" t="s">
        <v>51</v>
      </c>
      <c r="E198" s="16">
        <v>2.9</v>
      </c>
      <c r="F198" s="17">
        <v>0.91566051543793692</v>
      </c>
      <c r="G198" s="17">
        <v>2.1603E-3</v>
      </c>
      <c r="H198" s="18">
        <v>708</v>
      </c>
      <c r="I198" s="18">
        <v>24</v>
      </c>
      <c r="J198" s="18">
        <v>416</v>
      </c>
      <c r="K198" s="18">
        <v>254</v>
      </c>
      <c r="L198" s="18">
        <v>324</v>
      </c>
      <c r="M198" s="18">
        <v>318</v>
      </c>
      <c r="N198" s="18">
        <v>324</v>
      </c>
      <c r="O198" s="18">
        <v>408</v>
      </c>
      <c r="P198" s="18">
        <v>366</v>
      </c>
      <c r="Q198" s="18">
        <v>366</v>
      </c>
      <c r="R198" s="19" t="s">
        <v>758</v>
      </c>
      <c r="S198" s="20">
        <f t="shared" si="5"/>
        <v>3.5087719298245643</v>
      </c>
      <c r="T198" s="20">
        <f t="shared" si="7"/>
        <v>9.5238095238095308</v>
      </c>
      <c r="U198" s="2" t="s">
        <v>759</v>
      </c>
    </row>
    <row r="199" spans="3:21" x14ac:dyDescent="0.2">
      <c r="C199" s="14" t="s">
        <v>797</v>
      </c>
      <c r="D199" s="15" t="s">
        <v>55</v>
      </c>
      <c r="E199" s="16">
        <v>3.1</v>
      </c>
      <c r="F199" s="17">
        <v>0.90726739636876608</v>
      </c>
      <c r="G199" s="17">
        <v>2.2063999999999999E-3</v>
      </c>
      <c r="H199" s="18">
        <v>782</v>
      </c>
      <c r="I199" s="18">
        <v>25</v>
      </c>
      <c r="J199" s="18">
        <v>465</v>
      </c>
      <c r="K199" s="18">
        <v>295</v>
      </c>
      <c r="L199" s="18">
        <v>381</v>
      </c>
      <c r="M199" s="18">
        <v>383</v>
      </c>
      <c r="N199" s="18">
        <v>341</v>
      </c>
      <c r="O199" s="18">
        <v>426</v>
      </c>
      <c r="P199" s="18">
        <v>387</v>
      </c>
      <c r="Q199" s="18">
        <v>386</v>
      </c>
      <c r="R199" s="19" t="s">
        <v>758</v>
      </c>
      <c r="S199" s="20">
        <f t="shared" ref="S199:S253" si="8">(E200-E199)/(L200-L199)*1000</f>
        <v>5.882352941176463</v>
      </c>
      <c r="T199" s="20">
        <f t="shared" si="7"/>
        <v>10.526315789473671</v>
      </c>
      <c r="U199" s="2" t="s">
        <v>759</v>
      </c>
    </row>
    <row r="200" spans="3:21" x14ac:dyDescent="0.2">
      <c r="C200" s="14" t="s">
        <v>797</v>
      </c>
      <c r="D200" s="15" t="s">
        <v>59</v>
      </c>
      <c r="E200" s="16">
        <v>3.3</v>
      </c>
      <c r="F200" s="17">
        <v>0.90300132655657883</v>
      </c>
      <c r="G200" s="17">
        <v>2.3145000000000002E-3</v>
      </c>
      <c r="H200" s="18">
        <v>820</v>
      </c>
      <c r="I200" s="18">
        <v>26</v>
      </c>
      <c r="J200" s="18">
        <v>490</v>
      </c>
      <c r="K200" s="18">
        <v>319</v>
      </c>
      <c r="L200" s="18">
        <v>415</v>
      </c>
      <c r="M200" s="18">
        <v>424</v>
      </c>
      <c r="N200" s="18">
        <v>360</v>
      </c>
      <c r="O200" s="18">
        <v>443</v>
      </c>
      <c r="P200" s="18">
        <v>406</v>
      </c>
      <c r="Q200" s="18">
        <v>405</v>
      </c>
      <c r="R200" s="19" t="s">
        <v>758</v>
      </c>
      <c r="S200" s="20">
        <f t="shared" si="8"/>
        <v>10.526315789473694</v>
      </c>
      <c r="T200" s="20">
        <f t="shared" si="7"/>
        <v>11.11111111111112</v>
      </c>
      <c r="U200" s="2" t="s">
        <v>759</v>
      </c>
    </row>
    <row r="201" spans="3:21" x14ac:dyDescent="0.2">
      <c r="C201" s="14" t="s">
        <v>797</v>
      </c>
      <c r="D201" s="15" t="s">
        <v>63</v>
      </c>
      <c r="E201" s="16">
        <v>3.5</v>
      </c>
      <c r="F201" s="17">
        <v>0.9008286754713285</v>
      </c>
      <c r="G201" s="17">
        <v>2.2745999999999999E-3</v>
      </c>
      <c r="H201" s="18">
        <v>839</v>
      </c>
      <c r="I201" s="18">
        <v>25</v>
      </c>
      <c r="J201" s="18">
        <v>502</v>
      </c>
      <c r="K201" s="18">
        <v>332</v>
      </c>
      <c r="L201" s="18">
        <v>434</v>
      </c>
      <c r="M201" s="18">
        <v>442</v>
      </c>
      <c r="N201" s="18">
        <v>380</v>
      </c>
      <c r="O201" s="18">
        <v>457</v>
      </c>
      <c r="P201" s="18">
        <v>424</v>
      </c>
      <c r="Q201" s="18">
        <v>422</v>
      </c>
      <c r="R201" s="19" t="s">
        <v>758</v>
      </c>
      <c r="S201" s="20">
        <f t="shared" si="8"/>
        <v>-13.888888888888888</v>
      </c>
      <c r="T201" s="20">
        <f t="shared" si="7"/>
        <v>13.157894736842104</v>
      </c>
      <c r="U201" s="2" t="s">
        <v>759</v>
      </c>
    </row>
    <row r="202" spans="3:21" x14ac:dyDescent="0.2">
      <c r="C202" s="14" t="s">
        <v>797</v>
      </c>
      <c r="D202" s="15" t="s">
        <v>67</v>
      </c>
      <c r="E202" s="16">
        <v>3.75</v>
      </c>
      <c r="F202" s="17">
        <v>0.90289058841799108</v>
      </c>
      <c r="G202" s="17">
        <v>2.2812000000000002E-3</v>
      </c>
      <c r="H202" s="18">
        <v>821</v>
      </c>
      <c r="I202" s="18">
        <v>25</v>
      </c>
      <c r="J202" s="18">
        <v>490</v>
      </c>
      <c r="K202" s="18">
        <v>320</v>
      </c>
      <c r="L202" s="18">
        <v>416</v>
      </c>
      <c r="M202" s="18">
        <v>425</v>
      </c>
      <c r="N202" s="18">
        <v>403</v>
      </c>
      <c r="O202" s="18">
        <v>474</v>
      </c>
      <c r="P202" s="18">
        <v>443</v>
      </c>
      <c r="Q202" s="18">
        <v>442</v>
      </c>
      <c r="R202" s="19" t="s">
        <v>758</v>
      </c>
      <c r="S202" s="20">
        <f t="shared" si="8"/>
        <v>-22.222222222222239</v>
      </c>
      <c r="T202" s="20">
        <f t="shared" si="7"/>
        <v>13.333333333333345</v>
      </c>
      <c r="U202" s="2" t="s">
        <v>759</v>
      </c>
    </row>
    <row r="203" spans="3:21" x14ac:dyDescent="0.2">
      <c r="C203" s="14" t="s">
        <v>797</v>
      </c>
      <c r="D203" s="15" t="s">
        <v>70</v>
      </c>
      <c r="E203" s="16">
        <v>3.95</v>
      </c>
      <c r="F203" s="17">
        <v>0.90393994925801724</v>
      </c>
      <c r="G203" s="17">
        <v>2.7239999999999999E-3</v>
      </c>
      <c r="H203" s="18">
        <v>811</v>
      </c>
      <c r="I203" s="18">
        <v>29</v>
      </c>
      <c r="J203" s="18">
        <v>486</v>
      </c>
      <c r="K203" s="18">
        <v>311</v>
      </c>
      <c r="L203" s="18">
        <v>407</v>
      </c>
      <c r="M203" s="18">
        <v>414</v>
      </c>
      <c r="N203" s="18">
        <v>421</v>
      </c>
      <c r="O203" s="18">
        <v>487</v>
      </c>
      <c r="P203" s="18">
        <v>458</v>
      </c>
      <c r="Q203" s="18">
        <v>457</v>
      </c>
      <c r="R203" s="19" t="s">
        <v>758</v>
      </c>
      <c r="S203" s="20">
        <f t="shared" si="8"/>
        <v>3.4246575342465753</v>
      </c>
      <c r="T203" s="20">
        <f t="shared" si="7"/>
        <v>13.157894736842104</v>
      </c>
      <c r="U203" s="2" t="s">
        <v>759</v>
      </c>
    </row>
    <row r="204" spans="3:21" x14ac:dyDescent="0.2">
      <c r="C204" s="14" t="s">
        <v>797</v>
      </c>
      <c r="D204" s="15" t="s">
        <v>73</v>
      </c>
      <c r="E204" s="16">
        <v>4.2</v>
      </c>
      <c r="F204" s="17">
        <v>0.89459801749906853</v>
      </c>
      <c r="G204" s="17">
        <v>2.3102000000000001E-3</v>
      </c>
      <c r="H204" s="18">
        <v>895</v>
      </c>
      <c r="I204" s="18">
        <v>26</v>
      </c>
      <c r="J204" s="18">
        <v>536</v>
      </c>
      <c r="K204" s="18">
        <v>420</v>
      </c>
      <c r="L204" s="18">
        <v>480</v>
      </c>
      <c r="M204" s="18">
        <v>483</v>
      </c>
      <c r="N204" s="18">
        <v>443</v>
      </c>
      <c r="O204" s="18">
        <v>507</v>
      </c>
      <c r="P204" s="18">
        <v>477</v>
      </c>
      <c r="Q204" s="18">
        <v>477</v>
      </c>
      <c r="R204" s="19" t="s">
        <v>758</v>
      </c>
      <c r="S204" s="20">
        <f t="shared" si="8"/>
        <v>-62.5</v>
      </c>
      <c r="T204" s="20">
        <f t="shared" si="7"/>
        <v>13.888888888888888</v>
      </c>
      <c r="U204" s="2" t="s">
        <v>759</v>
      </c>
    </row>
    <row r="205" spans="3:21" x14ac:dyDescent="0.2">
      <c r="C205" s="14" t="s">
        <v>797</v>
      </c>
      <c r="D205" s="15" t="s">
        <v>76</v>
      </c>
      <c r="E205" s="16">
        <v>4.45</v>
      </c>
      <c r="F205" s="17">
        <v>0.89530828205730217</v>
      </c>
      <c r="G205" s="17">
        <v>1.9700999999999998E-3</v>
      </c>
      <c r="H205" s="18">
        <v>888</v>
      </c>
      <c r="I205" s="18">
        <v>23</v>
      </c>
      <c r="J205" s="18">
        <v>531</v>
      </c>
      <c r="K205" s="18">
        <v>419</v>
      </c>
      <c r="L205" s="18">
        <v>476</v>
      </c>
      <c r="M205" s="18">
        <v>479</v>
      </c>
      <c r="N205" s="18">
        <v>464</v>
      </c>
      <c r="O205" s="18">
        <v>524</v>
      </c>
      <c r="P205" s="18">
        <v>495</v>
      </c>
      <c r="Q205" s="18">
        <v>495</v>
      </c>
      <c r="R205" s="19" t="s">
        <v>758</v>
      </c>
      <c r="S205" s="20">
        <f t="shared" si="8"/>
        <v>-0.88028169014084512</v>
      </c>
      <c r="T205" s="20">
        <f t="shared" si="7"/>
        <v>13.157894736842104</v>
      </c>
      <c r="U205" s="2" t="s">
        <v>759</v>
      </c>
    </row>
    <row r="206" spans="3:21" x14ac:dyDescent="0.2">
      <c r="C206" s="14" t="s">
        <v>797</v>
      </c>
      <c r="D206" s="15" t="s">
        <v>802</v>
      </c>
      <c r="E206" s="16">
        <v>4.7</v>
      </c>
      <c r="F206" s="17">
        <v>0.92732690831250053</v>
      </c>
      <c r="G206" s="17">
        <v>3.0190999999999998E-3</v>
      </c>
      <c r="H206" s="18">
        <v>606</v>
      </c>
      <c r="I206" s="18">
        <v>31</v>
      </c>
      <c r="J206" s="18">
        <v>292</v>
      </c>
      <c r="K206" s="18">
        <v>71</v>
      </c>
      <c r="L206" s="18">
        <v>192</v>
      </c>
      <c r="M206" s="18">
        <v>198</v>
      </c>
      <c r="N206" s="18">
        <v>484</v>
      </c>
      <c r="O206" s="18">
        <v>544</v>
      </c>
      <c r="P206" s="18">
        <v>514</v>
      </c>
      <c r="Q206" s="18">
        <v>514</v>
      </c>
      <c r="R206" s="19" t="s">
        <v>758</v>
      </c>
      <c r="S206" s="20">
        <f t="shared" si="8"/>
        <v>0.54054054054054101</v>
      </c>
      <c r="T206" s="20">
        <f t="shared" si="7"/>
        <v>13.333333333333345</v>
      </c>
      <c r="U206" s="2" t="s">
        <v>759</v>
      </c>
    </row>
    <row r="207" spans="3:21" x14ac:dyDescent="0.2">
      <c r="C207" s="14" t="s">
        <v>797</v>
      </c>
      <c r="D207" s="15" t="s">
        <v>79</v>
      </c>
      <c r="E207" s="16">
        <v>4.9000000000000004</v>
      </c>
      <c r="F207" s="17">
        <v>0.8828256695416683</v>
      </c>
      <c r="G207" s="17">
        <v>2.2794E-3</v>
      </c>
      <c r="H207" s="18">
        <v>1001</v>
      </c>
      <c r="I207" s="18">
        <v>26</v>
      </c>
      <c r="J207" s="18">
        <v>629</v>
      </c>
      <c r="K207" s="18">
        <v>499</v>
      </c>
      <c r="L207" s="18">
        <v>562</v>
      </c>
      <c r="M207" s="18">
        <v>559</v>
      </c>
      <c r="N207" s="18">
        <v>501</v>
      </c>
      <c r="O207" s="18">
        <v>562</v>
      </c>
      <c r="P207" s="18">
        <v>529</v>
      </c>
      <c r="Q207" s="18">
        <v>530</v>
      </c>
      <c r="R207" s="19" t="s">
        <v>758</v>
      </c>
      <c r="S207" s="20">
        <f t="shared" si="8"/>
        <v>-9.0909090909090597</v>
      </c>
      <c r="T207" s="20">
        <f t="shared" si="7"/>
        <v>13.333333333333286</v>
      </c>
      <c r="U207" s="2" t="s">
        <v>759</v>
      </c>
    </row>
    <row r="208" spans="3:21" x14ac:dyDescent="0.2">
      <c r="C208" s="14" t="s">
        <v>797</v>
      </c>
      <c r="D208" s="15" t="s">
        <v>82</v>
      </c>
      <c r="E208" s="16">
        <v>5.0999999999999996</v>
      </c>
      <c r="F208" s="17">
        <v>0.88610705374594356</v>
      </c>
      <c r="G208" s="17">
        <v>2.4374000000000002E-3</v>
      </c>
      <c r="H208" s="18">
        <v>971</v>
      </c>
      <c r="I208" s="18">
        <v>27</v>
      </c>
      <c r="J208" s="18">
        <v>618</v>
      </c>
      <c r="K208" s="18">
        <v>481</v>
      </c>
      <c r="L208" s="18">
        <v>540</v>
      </c>
      <c r="M208" s="18">
        <v>534</v>
      </c>
      <c r="N208" s="18">
        <v>515</v>
      </c>
      <c r="O208" s="18">
        <v>577</v>
      </c>
      <c r="P208" s="18">
        <v>544</v>
      </c>
      <c r="Q208" s="18">
        <v>544</v>
      </c>
      <c r="R208" s="19" t="s">
        <v>758</v>
      </c>
      <c r="S208" s="20">
        <f t="shared" si="8"/>
        <v>4.6511627906976791</v>
      </c>
      <c r="T208" s="20">
        <f t="shared" si="7"/>
        <v>14.285714285714299</v>
      </c>
      <c r="U208" s="2" t="s">
        <v>759</v>
      </c>
    </row>
    <row r="209" spans="3:21" x14ac:dyDescent="0.2">
      <c r="C209" s="14" t="s">
        <v>797</v>
      </c>
      <c r="D209" s="15" t="s">
        <v>85</v>
      </c>
      <c r="E209" s="16">
        <v>5.3</v>
      </c>
      <c r="F209" s="17">
        <v>0.87869113376263941</v>
      </c>
      <c r="G209" s="17">
        <v>2.8787000000000001E-3</v>
      </c>
      <c r="H209" s="18">
        <v>1039</v>
      </c>
      <c r="I209" s="18">
        <v>31</v>
      </c>
      <c r="J209" s="18">
        <v>650</v>
      </c>
      <c r="K209" s="18">
        <v>515</v>
      </c>
      <c r="L209" s="18">
        <v>583</v>
      </c>
      <c r="M209" s="18">
        <v>583</v>
      </c>
      <c r="N209" s="18">
        <v>528</v>
      </c>
      <c r="O209" s="18">
        <v>593</v>
      </c>
      <c r="P209" s="18">
        <v>558</v>
      </c>
      <c r="Q209" s="18">
        <v>558</v>
      </c>
      <c r="R209" s="19" t="s">
        <v>758</v>
      </c>
      <c r="S209" s="20">
        <f t="shared" si="8"/>
        <v>99.999999999998309</v>
      </c>
      <c r="T209" s="20">
        <f t="shared" si="7"/>
        <v>14.285714285714045</v>
      </c>
      <c r="U209" s="2" t="s">
        <v>759</v>
      </c>
    </row>
    <row r="210" spans="3:21" x14ac:dyDescent="0.2">
      <c r="C210" s="14" t="s">
        <v>797</v>
      </c>
      <c r="D210" s="15" t="s">
        <v>88</v>
      </c>
      <c r="E210" s="16">
        <v>5.8999999999999897</v>
      </c>
      <c r="F210" s="17">
        <v>0.87737464965685541</v>
      </c>
      <c r="G210" s="17">
        <v>3.0918E-3</v>
      </c>
      <c r="H210" s="18">
        <v>1051</v>
      </c>
      <c r="I210" s="18">
        <v>33</v>
      </c>
      <c r="J210" s="18">
        <v>657</v>
      </c>
      <c r="K210" s="18">
        <v>521</v>
      </c>
      <c r="L210" s="18">
        <v>589</v>
      </c>
      <c r="M210" s="18">
        <v>590</v>
      </c>
      <c r="N210" s="18">
        <v>565</v>
      </c>
      <c r="O210" s="18">
        <v>632</v>
      </c>
      <c r="P210" s="18">
        <v>600</v>
      </c>
      <c r="Q210" s="18">
        <v>600</v>
      </c>
      <c r="R210" s="19" t="s">
        <v>758</v>
      </c>
      <c r="S210" s="20">
        <f t="shared" si="8"/>
        <v>4.1666666666666705</v>
      </c>
      <c r="T210" s="20">
        <f t="shared" si="7"/>
        <v>14.285714285714299</v>
      </c>
      <c r="U210" s="2" t="s">
        <v>759</v>
      </c>
    </row>
    <row r="211" spans="3:21" x14ac:dyDescent="0.2">
      <c r="C211" s="14" t="s">
        <v>797</v>
      </c>
      <c r="D211" s="15" t="s">
        <v>91</v>
      </c>
      <c r="E211" s="16">
        <v>6.0999999999999899</v>
      </c>
      <c r="F211" s="17">
        <v>0.87029032021247743</v>
      </c>
      <c r="G211" s="17">
        <v>2.3153000000000002E-3</v>
      </c>
      <c r="H211" s="18">
        <v>1116</v>
      </c>
      <c r="I211" s="18">
        <v>26</v>
      </c>
      <c r="J211" s="18">
        <v>705</v>
      </c>
      <c r="K211" s="18">
        <v>553</v>
      </c>
      <c r="L211" s="18">
        <v>637</v>
      </c>
      <c r="M211" s="18">
        <v>642</v>
      </c>
      <c r="N211" s="18">
        <v>578</v>
      </c>
      <c r="O211" s="18">
        <v>644</v>
      </c>
      <c r="P211" s="18">
        <v>614</v>
      </c>
      <c r="Q211" s="18">
        <v>613</v>
      </c>
      <c r="R211" s="19" t="s">
        <v>758</v>
      </c>
      <c r="S211" s="20">
        <f t="shared" si="8"/>
        <v>-3.5087719298245643</v>
      </c>
      <c r="T211" s="20">
        <f t="shared" si="7"/>
        <v>15.384615384615397</v>
      </c>
      <c r="U211" s="2" t="s">
        <v>759</v>
      </c>
    </row>
    <row r="212" spans="3:21" x14ac:dyDescent="0.2">
      <c r="C212" s="14" t="s">
        <v>797</v>
      </c>
      <c r="D212" s="15" t="s">
        <v>94</v>
      </c>
      <c r="E212" s="16">
        <v>6.2999999999999901</v>
      </c>
      <c r="F212" s="17">
        <v>0.87929275899256321</v>
      </c>
      <c r="G212" s="17">
        <v>2.7639000000000001E-3</v>
      </c>
      <c r="H212" s="18">
        <v>1033</v>
      </c>
      <c r="I212" s="18">
        <v>30</v>
      </c>
      <c r="J212" s="18">
        <v>645</v>
      </c>
      <c r="K212" s="18">
        <v>515</v>
      </c>
      <c r="L212" s="18">
        <v>580</v>
      </c>
      <c r="M212" s="18">
        <v>580</v>
      </c>
      <c r="N212" s="18">
        <v>593</v>
      </c>
      <c r="O212" s="18">
        <v>655</v>
      </c>
      <c r="P212" s="18">
        <v>627</v>
      </c>
      <c r="Q212" s="18">
        <v>626</v>
      </c>
      <c r="R212" s="19" t="s">
        <v>758</v>
      </c>
      <c r="S212" s="20">
        <f t="shared" si="8"/>
        <v>9.0909090909090846</v>
      </c>
      <c r="T212" s="20">
        <f t="shared" si="7"/>
        <v>15.789473684210517</v>
      </c>
      <c r="U212" s="2" t="s">
        <v>759</v>
      </c>
    </row>
    <row r="213" spans="3:21" x14ac:dyDescent="0.2">
      <c r="C213" s="14" t="s">
        <v>797</v>
      </c>
      <c r="D213" s="15" t="s">
        <v>97</v>
      </c>
      <c r="E213" s="16">
        <v>6.5999999999999899</v>
      </c>
      <c r="F213" s="17">
        <v>0.87340065818391055</v>
      </c>
      <c r="G213" s="17">
        <v>2.2555000000000001E-3</v>
      </c>
      <c r="H213" s="18">
        <v>1087</v>
      </c>
      <c r="I213" s="18">
        <v>26</v>
      </c>
      <c r="J213" s="18">
        <v>675</v>
      </c>
      <c r="K213" s="18">
        <v>540</v>
      </c>
      <c r="L213" s="18">
        <v>613</v>
      </c>
      <c r="M213" s="18">
        <v>618</v>
      </c>
      <c r="N213" s="18">
        <v>616</v>
      </c>
      <c r="O213" s="18">
        <v>673</v>
      </c>
      <c r="P213" s="18">
        <v>646</v>
      </c>
      <c r="Q213" s="18">
        <v>646</v>
      </c>
      <c r="R213" s="19" t="s">
        <v>758</v>
      </c>
      <c r="S213" s="20">
        <f t="shared" si="8"/>
        <v>4.0000000000000036</v>
      </c>
      <c r="T213" s="20">
        <f t="shared" si="7"/>
        <v>14.285714285714299</v>
      </c>
      <c r="U213" s="2" t="s">
        <v>759</v>
      </c>
    </row>
    <row r="214" spans="3:21" x14ac:dyDescent="0.2">
      <c r="C214" s="14" t="s">
        <v>797</v>
      </c>
      <c r="D214" s="15" t="s">
        <v>100</v>
      </c>
      <c r="E214" s="16">
        <v>6.7999999999999901</v>
      </c>
      <c r="F214" s="17">
        <v>0.86730922872579996</v>
      </c>
      <c r="G214" s="17">
        <v>2.2214000000000001E-3</v>
      </c>
      <c r="H214" s="18">
        <v>1144</v>
      </c>
      <c r="I214" s="18">
        <v>26</v>
      </c>
      <c r="J214" s="18">
        <v>740</v>
      </c>
      <c r="K214" s="18">
        <v>566</v>
      </c>
      <c r="L214" s="18">
        <v>663</v>
      </c>
      <c r="M214" s="18">
        <v>663</v>
      </c>
      <c r="N214" s="18">
        <v>632</v>
      </c>
      <c r="O214" s="18">
        <v>687</v>
      </c>
      <c r="P214" s="18">
        <v>660</v>
      </c>
      <c r="Q214" s="18">
        <v>660</v>
      </c>
      <c r="R214" s="19" t="s">
        <v>758</v>
      </c>
      <c r="S214" s="20">
        <f t="shared" si="8"/>
        <v>10.526315789473694</v>
      </c>
      <c r="T214" s="20">
        <f t="shared" si="7"/>
        <v>15.384615384615397</v>
      </c>
      <c r="U214" s="2" t="s">
        <v>759</v>
      </c>
    </row>
    <row r="215" spans="3:21" x14ac:dyDescent="0.2">
      <c r="C215" s="14" t="s">
        <v>797</v>
      </c>
      <c r="D215" s="15" t="s">
        <v>103</v>
      </c>
      <c r="E215" s="16">
        <v>6.9999999999999902</v>
      </c>
      <c r="F215" s="17">
        <v>0.8650224081793576</v>
      </c>
      <c r="G215" s="17">
        <v>2.5129000000000002E-3</v>
      </c>
      <c r="H215" s="18">
        <v>1165</v>
      </c>
      <c r="I215" s="18">
        <v>28</v>
      </c>
      <c r="J215" s="18">
        <v>761</v>
      </c>
      <c r="K215" s="18">
        <v>619</v>
      </c>
      <c r="L215" s="18">
        <v>682</v>
      </c>
      <c r="M215" s="18">
        <v>679</v>
      </c>
      <c r="N215" s="18">
        <v>648</v>
      </c>
      <c r="O215" s="18">
        <v>703</v>
      </c>
      <c r="P215" s="18">
        <v>673</v>
      </c>
      <c r="Q215" s="18">
        <v>674</v>
      </c>
      <c r="R215" s="19" t="s">
        <v>758</v>
      </c>
      <c r="S215" s="20">
        <f t="shared" si="8"/>
        <v>20.000000000000018</v>
      </c>
      <c r="T215" s="20">
        <f t="shared" si="7"/>
        <v>14.285714285714299</v>
      </c>
      <c r="U215" s="2" t="s">
        <v>759</v>
      </c>
    </row>
    <row r="216" spans="3:21" x14ac:dyDescent="0.2">
      <c r="C216" s="14" t="s">
        <v>797</v>
      </c>
      <c r="D216" s="15" t="s">
        <v>106</v>
      </c>
      <c r="E216" s="16">
        <v>7.1999999999999904</v>
      </c>
      <c r="F216" s="17">
        <v>0.86366911534018387</v>
      </c>
      <c r="G216" s="17">
        <v>2.5182999999999998E-3</v>
      </c>
      <c r="H216" s="18">
        <v>1177</v>
      </c>
      <c r="I216" s="18">
        <v>28</v>
      </c>
      <c r="J216" s="18">
        <v>768</v>
      </c>
      <c r="K216" s="18">
        <v>629</v>
      </c>
      <c r="L216" s="18">
        <v>692</v>
      </c>
      <c r="M216" s="18">
        <v>688</v>
      </c>
      <c r="N216" s="18">
        <v>661</v>
      </c>
      <c r="O216" s="18">
        <v>718</v>
      </c>
      <c r="P216" s="18">
        <v>687</v>
      </c>
      <c r="Q216" s="18">
        <v>687</v>
      </c>
      <c r="R216" s="19" t="s">
        <v>758</v>
      </c>
      <c r="S216" s="20">
        <f t="shared" si="8"/>
        <v>-39.999999999999858</v>
      </c>
      <c r="T216" s="20">
        <f t="shared" si="7"/>
        <v>15.38461538461533</v>
      </c>
      <c r="U216" s="2" t="s">
        <v>759</v>
      </c>
    </row>
    <row r="217" spans="3:21" x14ac:dyDescent="0.2">
      <c r="C217" s="14" t="s">
        <v>797</v>
      </c>
      <c r="D217" s="15" t="s">
        <v>109</v>
      </c>
      <c r="E217" s="16">
        <v>7.3999999999999897</v>
      </c>
      <c r="F217" s="17">
        <v>0.86429174442362389</v>
      </c>
      <c r="G217" s="17">
        <v>2.6446E-3</v>
      </c>
      <c r="H217" s="18">
        <v>1172</v>
      </c>
      <c r="I217" s="18">
        <v>30</v>
      </c>
      <c r="J217" s="18">
        <v>766</v>
      </c>
      <c r="K217" s="18">
        <v>624</v>
      </c>
      <c r="L217" s="18">
        <v>687</v>
      </c>
      <c r="M217" s="18">
        <v>684</v>
      </c>
      <c r="N217" s="18">
        <v>673</v>
      </c>
      <c r="O217" s="18">
        <v>732</v>
      </c>
      <c r="P217" s="18">
        <v>700</v>
      </c>
      <c r="Q217" s="18">
        <v>701</v>
      </c>
      <c r="R217" s="19" t="s">
        <v>758</v>
      </c>
      <c r="S217" s="20">
        <f t="shared" si="8"/>
        <v>9.5238095238095308</v>
      </c>
      <c r="T217" s="20">
        <f t="shared" si="7"/>
        <v>14.285714285714299</v>
      </c>
      <c r="U217" s="2" t="s">
        <v>759</v>
      </c>
    </row>
    <row r="218" spans="3:21" x14ac:dyDescent="0.2">
      <c r="C218" s="14" t="s">
        <v>797</v>
      </c>
      <c r="D218" s="15" t="s">
        <v>112</v>
      </c>
      <c r="E218" s="16">
        <v>7.5999999999999899</v>
      </c>
      <c r="F218" s="17">
        <v>0.86137158490803789</v>
      </c>
      <c r="G218" s="17">
        <v>2.2864999999999999E-3</v>
      </c>
      <c r="H218" s="18">
        <v>1199</v>
      </c>
      <c r="I218" s="18">
        <v>26</v>
      </c>
      <c r="J218" s="18">
        <v>784</v>
      </c>
      <c r="K218" s="18">
        <v>641</v>
      </c>
      <c r="L218" s="18">
        <v>708</v>
      </c>
      <c r="M218" s="18">
        <v>704</v>
      </c>
      <c r="N218" s="18">
        <v>685</v>
      </c>
      <c r="O218" s="18">
        <v>748</v>
      </c>
      <c r="P218" s="18">
        <v>714</v>
      </c>
      <c r="Q218" s="18">
        <v>715</v>
      </c>
      <c r="R218" s="19" t="s">
        <v>758</v>
      </c>
      <c r="S218" s="20">
        <f t="shared" si="8"/>
        <v>8.6956521739130501</v>
      </c>
      <c r="T218" s="20">
        <f t="shared" si="7"/>
        <v>12.500000000000011</v>
      </c>
      <c r="U218" s="2" t="s">
        <v>759</v>
      </c>
    </row>
    <row r="219" spans="3:21" x14ac:dyDescent="0.2">
      <c r="C219" s="14" t="s">
        <v>797</v>
      </c>
      <c r="D219" s="15" t="s">
        <v>115</v>
      </c>
      <c r="E219" s="16">
        <v>7.7999999999999901</v>
      </c>
      <c r="F219" s="17">
        <v>0.85840661023965237</v>
      </c>
      <c r="G219" s="17">
        <v>2.1340999999999999E-3</v>
      </c>
      <c r="H219" s="18">
        <v>1226</v>
      </c>
      <c r="I219" s="18">
        <v>25</v>
      </c>
      <c r="J219" s="18">
        <v>820</v>
      </c>
      <c r="K219" s="18">
        <v>655</v>
      </c>
      <c r="L219" s="18">
        <v>731</v>
      </c>
      <c r="M219" s="18">
        <v>727</v>
      </c>
      <c r="N219" s="18">
        <v>699</v>
      </c>
      <c r="O219" s="18">
        <v>766</v>
      </c>
      <c r="P219" s="18">
        <v>730</v>
      </c>
      <c r="Q219" s="18">
        <v>730</v>
      </c>
      <c r="R219" s="19" t="s">
        <v>758</v>
      </c>
      <c r="S219" s="20">
        <f t="shared" si="8"/>
        <v>4.0000000000000036</v>
      </c>
      <c r="T219" s="20">
        <f t="shared" si="7"/>
        <v>13.333333333333345</v>
      </c>
      <c r="U219" s="2" t="s">
        <v>759</v>
      </c>
    </row>
    <row r="220" spans="3:21" x14ac:dyDescent="0.2">
      <c r="C220" s="14" t="s">
        <v>797</v>
      </c>
      <c r="D220" s="15" t="s">
        <v>118</v>
      </c>
      <c r="E220" s="16">
        <v>7.9999999999999902</v>
      </c>
      <c r="F220" s="17">
        <v>0.85321803454431888</v>
      </c>
      <c r="G220" s="17">
        <v>2.1457999999999998E-3</v>
      </c>
      <c r="H220" s="18">
        <v>1275</v>
      </c>
      <c r="I220" s="18">
        <v>25</v>
      </c>
      <c r="J220" s="18">
        <v>883</v>
      </c>
      <c r="K220" s="18">
        <v>690</v>
      </c>
      <c r="L220" s="18">
        <v>781</v>
      </c>
      <c r="M220" s="18">
        <v>777</v>
      </c>
      <c r="N220" s="18">
        <v>712</v>
      </c>
      <c r="O220" s="18">
        <v>782</v>
      </c>
      <c r="P220" s="18">
        <v>745</v>
      </c>
      <c r="Q220" s="18">
        <v>746</v>
      </c>
      <c r="R220" s="19" t="s">
        <v>758</v>
      </c>
      <c r="S220" s="20">
        <f t="shared" si="8"/>
        <v>-16.666666666665794</v>
      </c>
      <c r="T220" s="20">
        <f t="shared" si="7"/>
        <v>12.499999999999345</v>
      </c>
      <c r="U220" s="2" t="s">
        <v>759</v>
      </c>
    </row>
    <row r="221" spans="3:21" x14ac:dyDescent="0.2">
      <c r="C221" s="14" t="s">
        <v>797</v>
      </c>
      <c r="D221" s="15" t="s">
        <v>121</v>
      </c>
      <c r="E221" s="16">
        <v>8.1999999999999797</v>
      </c>
      <c r="F221" s="17">
        <v>0.85444998333867384</v>
      </c>
      <c r="G221" s="17">
        <v>2.3267000000000001E-3</v>
      </c>
      <c r="H221" s="18">
        <v>1264</v>
      </c>
      <c r="I221" s="18">
        <v>27</v>
      </c>
      <c r="J221" s="18">
        <v>875</v>
      </c>
      <c r="K221" s="18">
        <v>680</v>
      </c>
      <c r="L221" s="18">
        <v>769</v>
      </c>
      <c r="M221" s="18">
        <v>765</v>
      </c>
      <c r="N221" s="18">
        <v>726</v>
      </c>
      <c r="O221" s="18">
        <v>798</v>
      </c>
      <c r="P221" s="18">
        <v>761</v>
      </c>
      <c r="Q221" s="18">
        <v>761</v>
      </c>
      <c r="R221" s="19" t="s">
        <v>758</v>
      </c>
      <c r="S221" s="20">
        <f t="shared" si="8"/>
        <v>3.1250000000000169</v>
      </c>
      <c r="T221" s="20">
        <f t="shared" si="7"/>
        <v>13.333333333333403</v>
      </c>
      <c r="U221" s="2" t="s">
        <v>759</v>
      </c>
    </row>
    <row r="222" spans="3:21" x14ac:dyDescent="0.2">
      <c r="C222" s="14" t="s">
        <v>797</v>
      </c>
      <c r="D222" s="15" t="s">
        <v>124</v>
      </c>
      <c r="E222" s="16">
        <v>8.3999999999999808</v>
      </c>
      <c r="F222" s="17">
        <v>0.84752058330884583</v>
      </c>
      <c r="G222" s="17">
        <v>2.1892000000000001E-3</v>
      </c>
      <c r="H222" s="18">
        <v>1329</v>
      </c>
      <c r="I222" s="18">
        <v>26</v>
      </c>
      <c r="J222" s="18">
        <v>917</v>
      </c>
      <c r="K222" s="18">
        <v>740</v>
      </c>
      <c r="L222" s="18">
        <v>833</v>
      </c>
      <c r="M222" s="18">
        <v>835</v>
      </c>
      <c r="N222" s="18">
        <v>739</v>
      </c>
      <c r="O222" s="18">
        <v>813</v>
      </c>
      <c r="P222" s="18">
        <v>776</v>
      </c>
      <c r="Q222" s="18">
        <v>776</v>
      </c>
      <c r="R222" s="19" t="s">
        <v>758</v>
      </c>
      <c r="S222" s="20">
        <f t="shared" si="8"/>
        <v>-19.999999999999929</v>
      </c>
      <c r="T222" s="20">
        <f t="shared" si="7"/>
        <v>15.38461538461533</v>
      </c>
      <c r="U222" s="2" t="s">
        <v>759</v>
      </c>
    </row>
    <row r="223" spans="3:21" x14ac:dyDescent="0.2">
      <c r="C223" s="14" t="s">
        <v>797</v>
      </c>
      <c r="D223" s="15" t="s">
        <v>126</v>
      </c>
      <c r="E223" s="16">
        <v>8.5999999999999801</v>
      </c>
      <c r="F223" s="17">
        <v>0.84858533311085416</v>
      </c>
      <c r="G223" s="17">
        <v>2.8065E-3</v>
      </c>
      <c r="H223" s="18">
        <v>1319</v>
      </c>
      <c r="I223" s="18">
        <v>32</v>
      </c>
      <c r="J223" s="18">
        <v>915</v>
      </c>
      <c r="K223" s="18">
        <v>725</v>
      </c>
      <c r="L223" s="18">
        <v>823</v>
      </c>
      <c r="M223" s="18">
        <v>825</v>
      </c>
      <c r="N223" s="18">
        <v>751</v>
      </c>
      <c r="O223" s="18">
        <v>827</v>
      </c>
      <c r="P223" s="18">
        <v>789</v>
      </c>
      <c r="Q223" s="18">
        <v>789</v>
      </c>
      <c r="R223" s="19" t="s">
        <v>758</v>
      </c>
      <c r="S223" s="20">
        <f t="shared" si="8"/>
        <v>-3.4722222222224937</v>
      </c>
      <c r="T223" s="20">
        <f t="shared" si="7"/>
        <v>15.625000000001222</v>
      </c>
      <c r="U223" s="2" t="s">
        <v>759</v>
      </c>
    </row>
    <row r="224" spans="3:21" x14ac:dyDescent="0.2">
      <c r="C224" s="14" t="s">
        <v>797</v>
      </c>
      <c r="D224" s="15" t="s">
        <v>128</v>
      </c>
      <c r="E224" s="16">
        <v>8.85</v>
      </c>
      <c r="F224" s="17">
        <v>0.85617136351174494</v>
      </c>
      <c r="G224" s="17">
        <v>2.1936999999999998E-3</v>
      </c>
      <c r="H224" s="18">
        <v>1247</v>
      </c>
      <c r="I224" s="18">
        <v>26</v>
      </c>
      <c r="J224" s="18">
        <v>856</v>
      </c>
      <c r="K224" s="18">
        <v>667</v>
      </c>
      <c r="L224" s="18">
        <v>751</v>
      </c>
      <c r="M224" s="18">
        <v>747</v>
      </c>
      <c r="N224" s="18">
        <v>766</v>
      </c>
      <c r="O224" s="18">
        <v>844</v>
      </c>
      <c r="P224" s="18">
        <v>805</v>
      </c>
      <c r="Q224" s="18">
        <v>804</v>
      </c>
      <c r="R224" s="19" t="s">
        <v>758</v>
      </c>
      <c r="S224" s="20">
        <f t="shared" si="8"/>
        <v>3.6764705882352939</v>
      </c>
      <c r="T224" s="20">
        <f t="shared" si="7"/>
        <v>16.666666666666668</v>
      </c>
      <c r="U224" s="2" t="s">
        <v>759</v>
      </c>
    </row>
    <row r="225" spans="3:21" x14ac:dyDescent="0.2">
      <c r="C225" s="14" t="s">
        <v>797</v>
      </c>
      <c r="D225" s="15" t="s">
        <v>130</v>
      </c>
      <c r="E225" s="16">
        <v>9.1</v>
      </c>
      <c r="F225" s="17">
        <v>0.84907975550426718</v>
      </c>
      <c r="G225" s="17">
        <v>2.8622999999999999E-3</v>
      </c>
      <c r="H225" s="18">
        <v>1314</v>
      </c>
      <c r="I225" s="18">
        <v>32</v>
      </c>
      <c r="J225" s="18">
        <v>913</v>
      </c>
      <c r="K225" s="18">
        <v>722</v>
      </c>
      <c r="L225" s="18">
        <v>819</v>
      </c>
      <c r="M225" s="18">
        <v>820</v>
      </c>
      <c r="N225" s="18">
        <v>782</v>
      </c>
      <c r="O225" s="18">
        <v>860</v>
      </c>
      <c r="P225" s="18">
        <v>820</v>
      </c>
      <c r="Q225" s="18">
        <v>820</v>
      </c>
      <c r="R225" s="19" t="s">
        <v>758</v>
      </c>
      <c r="S225" s="20">
        <f t="shared" si="8"/>
        <v>-66.666666666669983</v>
      </c>
      <c r="T225" s="20">
        <f t="shared" si="7"/>
        <v>15.384615384616151</v>
      </c>
      <c r="U225" s="2" t="s">
        <v>759</v>
      </c>
    </row>
    <row r="226" spans="3:21" x14ac:dyDescent="0.2">
      <c r="C226" s="14" t="s">
        <v>797</v>
      </c>
      <c r="D226" s="15" t="s">
        <v>132</v>
      </c>
      <c r="E226" s="16">
        <v>9.3000000000000096</v>
      </c>
      <c r="F226" s="17">
        <v>0.84950451165086915</v>
      </c>
      <c r="G226" s="17">
        <v>2.4271000000000002E-3</v>
      </c>
      <c r="H226" s="18">
        <v>1310</v>
      </c>
      <c r="I226" s="18">
        <v>28</v>
      </c>
      <c r="J226" s="18">
        <v>908</v>
      </c>
      <c r="K226" s="18">
        <v>723</v>
      </c>
      <c r="L226" s="18">
        <v>816</v>
      </c>
      <c r="M226" s="18">
        <v>817</v>
      </c>
      <c r="N226" s="18">
        <v>794</v>
      </c>
      <c r="O226" s="18">
        <v>872</v>
      </c>
      <c r="P226" s="18">
        <v>833</v>
      </c>
      <c r="Q226" s="18">
        <v>833</v>
      </c>
      <c r="R226" s="19" t="s">
        <v>758</v>
      </c>
      <c r="S226" s="20">
        <f t="shared" si="8"/>
        <v>7.3170731707317245</v>
      </c>
      <c r="T226" s="20">
        <f t="shared" si="7"/>
        <v>15.000000000000036</v>
      </c>
      <c r="U226" s="2" t="s">
        <v>759</v>
      </c>
    </row>
    <row r="227" spans="3:21" x14ac:dyDescent="0.2">
      <c r="C227" s="14" t="s">
        <v>797</v>
      </c>
      <c r="D227" s="15" t="s">
        <v>134</v>
      </c>
      <c r="E227" s="16">
        <v>9.6000000000000103</v>
      </c>
      <c r="F227" s="17">
        <v>0.84443873571297423</v>
      </c>
      <c r="G227" s="17">
        <v>2.2542E-3</v>
      </c>
      <c r="H227" s="18">
        <v>1358</v>
      </c>
      <c r="I227" s="18">
        <v>26</v>
      </c>
      <c r="J227" s="18">
        <v>945</v>
      </c>
      <c r="K227" s="18">
        <v>765</v>
      </c>
      <c r="L227" s="18">
        <v>857</v>
      </c>
      <c r="M227" s="18">
        <v>861</v>
      </c>
      <c r="N227" s="18">
        <v>813</v>
      </c>
      <c r="O227" s="18">
        <v>890</v>
      </c>
      <c r="P227" s="18">
        <v>853</v>
      </c>
      <c r="Q227" s="18">
        <v>853</v>
      </c>
      <c r="R227" s="19" t="s">
        <v>758</v>
      </c>
      <c r="S227" s="20">
        <f t="shared" si="8"/>
        <v>-19.999999999999929</v>
      </c>
      <c r="T227" s="20">
        <f t="shared" si="7"/>
        <v>14.999999999999947</v>
      </c>
      <c r="U227" s="2" t="s">
        <v>759</v>
      </c>
    </row>
    <row r="228" spans="3:21" x14ac:dyDescent="0.2">
      <c r="C228" s="14" t="s">
        <v>797</v>
      </c>
      <c r="D228" s="15" t="s">
        <v>136</v>
      </c>
      <c r="E228" s="16">
        <v>9.9000000000000092</v>
      </c>
      <c r="F228" s="17">
        <v>0.84628343554084828</v>
      </c>
      <c r="G228" s="17">
        <v>2.3712E-3</v>
      </c>
      <c r="H228" s="18">
        <v>1341</v>
      </c>
      <c r="I228" s="18">
        <v>28</v>
      </c>
      <c r="J228" s="18">
        <v>926</v>
      </c>
      <c r="K228" s="18">
        <v>747</v>
      </c>
      <c r="L228" s="18">
        <v>842</v>
      </c>
      <c r="M228" s="18">
        <v>844</v>
      </c>
      <c r="N228" s="18">
        <v>834</v>
      </c>
      <c r="O228" s="18">
        <v>906</v>
      </c>
      <c r="P228" s="18">
        <v>873</v>
      </c>
      <c r="Q228" s="18">
        <v>873</v>
      </c>
      <c r="R228" s="19" t="s">
        <v>758</v>
      </c>
      <c r="S228" s="20">
        <f t="shared" si="8"/>
        <v>3.4883720930230577</v>
      </c>
      <c r="T228" s="20">
        <f t="shared" si="7"/>
        <v>14.999999999999147</v>
      </c>
      <c r="U228" s="2" t="s">
        <v>759</v>
      </c>
    </row>
    <row r="229" spans="3:21" x14ac:dyDescent="0.2">
      <c r="C229" s="14" t="s">
        <v>797</v>
      </c>
      <c r="D229" s="15" t="s">
        <v>138</v>
      </c>
      <c r="E229" s="16">
        <v>10.050000000000001</v>
      </c>
      <c r="F229" s="17">
        <v>0.84164335156481107</v>
      </c>
      <c r="G229" s="17">
        <v>2.1305999999999999E-3</v>
      </c>
      <c r="H229" s="18">
        <v>1385</v>
      </c>
      <c r="I229" s="18">
        <v>25</v>
      </c>
      <c r="J229" s="18">
        <v>969</v>
      </c>
      <c r="K229" s="18">
        <v>784</v>
      </c>
      <c r="L229" s="18">
        <v>885</v>
      </c>
      <c r="M229" s="18">
        <v>891</v>
      </c>
      <c r="N229" s="18">
        <v>845</v>
      </c>
      <c r="O229" s="18">
        <v>914</v>
      </c>
      <c r="P229" s="18">
        <v>883</v>
      </c>
      <c r="Q229" s="18">
        <v>882</v>
      </c>
      <c r="R229" s="19" t="s">
        <v>758</v>
      </c>
      <c r="S229" s="20">
        <f t="shared" si="8"/>
        <v>-16.666666666666607</v>
      </c>
      <c r="T229" s="20">
        <f t="shared" si="7"/>
        <v>15.38461538461533</v>
      </c>
      <c r="U229" s="2" t="s">
        <v>759</v>
      </c>
    </row>
    <row r="230" spans="3:21" x14ac:dyDescent="0.2">
      <c r="C230" s="14" t="s">
        <v>797</v>
      </c>
      <c r="D230" s="15" t="s">
        <v>140</v>
      </c>
      <c r="E230" s="16">
        <v>10.25</v>
      </c>
      <c r="F230" s="17">
        <v>0.84271974706777886</v>
      </c>
      <c r="G230" s="17">
        <v>2.5021000000000002E-3</v>
      </c>
      <c r="H230" s="18">
        <v>1375</v>
      </c>
      <c r="I230" s="18">
        <v>29</v>
      </c>
      <c r="J230" s="18">
        <v>963</v>
      </c>
      <c r="K230" s="18">
        <v>775</v>
      </c>
      <c r="L230" s="18">
        <v>873</v>
      </c>
      <c r="M230" s="18">
        <v>878</v>
      </c>
      <c r="N230" s="18">
        <v>859</v>
      </c>
      <c r="O230" s="18">
        <v>926</v>
      </c>
      <c r="P230" s="18">
        <v>896</v>
      </c>
      <c r="Q230" s="18">
        <v>895</v>
      </c>
      <c r="R230" s="19" t="s">
        <v>758</v>
      </c>
      <c r="S230" s="20">
        <f t="shared" si="8"/>
        <v>4.6666666666666616</v>
      </c>
      <c r="T230" s="20">
        <f t="shared" si="7"/>
        <v>16.66666666666665</v>
      </c>
      <c r="U230" s="2" t="s">
        <v>759</v>
      </c>
    </row>
    <row r="231" spans="3:21" x14ac:dyDescent="0.2">
      <c r="C231" s="14" t="s">
        <v>797</v>
      </c>
      <c r="D231" s="15" t="s">
        <v>142</v>
      </c>
      <c r="E231" s="16">
        <v>10.6</v>
      </c>
      <c r="F231" s="17">
        <v>0.83623173990020916</v>
      </c>
      <c r="G231" s="17">
        <v>2.2788000000000001E-3</v>
      </c>
      <c r="H231" s="18">
        <v>1437</v>
      </c>
      <c r="I231" s="18">
        <v>27</v>
      </c>
      <c r="J231" s="18">
        <v>1050</v>
      </c>
      <c r="K231" s="18">
        <v>855</v>
      </c>
      <c r="L231" s="18">
        <v>948</v>
      </c>
      <c r="M231" s="18">
        <v>945</v>
      </c>
      <c r="N231" s="18">
        <v>883</v>
      </c>
      <c r="O231" s="18">
        <v>946</v>
      </c>
      <c r="P231" s="18">
        <v>917</v>
      </c>
      <c r="Q231" s="18">
        <v>916</v>
      </c>
      <c r="R231" s="19" t="s">
        <v>758</v>
      </c>
      <c r="S231" s="20">
        <f t="shared" si="8"/>
        <v>-8.6206896551724128</v>
      </c>
      <c r="T231" s="20">
        <f t="shared" si="7"/>
        <v>19.230769230769234</v>
      </c>
      <c r="U231" s="2" t="s">
        <v>759</v>
      </c>
    </row>
    <row r="232" spans="3:21" x14ac:dyDescent="0.2">
      <c r="C232" s="14" t="s">
        <v>797</v>
      </c>
      <c r="D232" s="15" t="s">
        <v>144</v>
      </c>
      <c r="E232" s="16">
        <v>10.85</v>
      </c>
      <c r="F232" s="17">
        <v>0.83874336406695837</v>
      </c>
      <c r="G232" s="17">
        <v>2.2374000000000001E-3</v>
      </c>
      <c r="H232" s="18">
        <v>1413</v>
      </c>
      <c r="I232" s="18">
        <v>26</v>
      </c>
      <c r="J232" s="18">
        <v>1025</v>
      </c>
      <c r="K232" s="18">
        <v>815</v>
      </c>
      <c r="L232" s="18">
        <v>919</v>
      </c>
      <c r="M232" s="18">
        <v>921</v>
      </c>
      <c r="N232" s="18">
        <v>899</v>
      </c>
      <c r="O232" s="18">
        <v>959</v>
      </c>
      <c r="P232" s="18">
        <v>930</v>
      </c>
      <c r="Q232" s="18">
        <v>930</v>
      </c>
      <c r="R232" s="19" t="s">
        <v>758</v>
      </c>
      <c r="S232" s="20">
        <f t="shared" si="8"/>
        <v>10.000000000000053</v>
      </c>
      <c r="T232" s="20">
        <f t="shared" si="7"/>
        <v>20.000000000000107</v>
      </c>
      <c r="U232" s="2" t="s">
        <v>759</v>
      </c>
    </row>
    <row r="233" spans="3:21" x14ac:dyDescent="0.2">
      <c r="C233" s="14" t="s">
        <v>797</v>
      </c>
      <c r="D233" s="15" t="s">
        <v>146</v>
      </c>
      <c r="E233" s="16">
        <v>11.05</v>
      </c>
      <c r="F233" s="17">
        <v>0.83700825860347083</v>
      </c>
      <c r="G233" s="17">
        <v>2.3162999999999999E-3</v>
      </c>
      <c r="H233" s="18">
        <v>1429</v>
      </c>
      <c r="I233" s="18">
        <v>27</v>
      </c>
      <c r="J233" s="18">
        <v>1043</v>
      </c>
      <c r="K233" s="18">
        <v>841</v>
      </c>
      <c r="L233" s="18">
        <v>939</v>
      </c>
      <c r="M233" s="18">
        <v>937</v>
      </c>
      <c r="N233" s="18">
        <v>911</v>
      </c>
      <c r="O233" s="18">
        <v>969</v>
      </c>
      <c r="P233" s="18">
        <v>940</v>
      </c>
      <c r="Q233" s="18">
        <v>940</v>
      </c>
      <c r="R233" s="19" t="s">
        <v>758</v>
      </c>
      <c r="S233" s="20">
        <f t="shared" si="8"/>
        <v>24.999999999999762</v>
      </c>
      <c r="T233" s="20">
        <f t="shared" si="7"/>
        <v>21.428571428571225</v>
      </c>
      <c r="U233" s="2" t="s">
        <v>759</v>
      </c>
    </row>
    <row r="234" spans="3:21" x14ac:dyDescent="0.2">
      <c r="C234" s="14" t="s">
        <v>797</v>
      </c>
      <c r="D234" s="15" t="s">
        <v>148</v>
      </c>
      <c r="E234" s="16">
        <v>11.2</v>
      </c>
      <c r="F234" s="17">
        <v>0.8364257655965518</v>
      </c>
      <c r="G234" s="17">
        <v>2.261E-3</v>
      </c>
      <c r="H234" s="18">
        <v>1435</v>
      </c>
      <c r="I234" s="18">
        <v>27</v>
      </c>
      <c r="J234" s="18">
        <v>1048</v>
      </c>
      <c r="K234" s="18">
        <v>853</v>
      </c>
      <c r="L234" s="18">
        <v>945</v>
      </c>
      <c r="M234" s="18">
        <v>943</v>
      </c>
      <c r="N234" s="18">
        <v>919</v>
      </c>
      <c r="O234" s="18">
        <v>978</v>
      </c>
      <c r="P234" s="18">
        <v>947</v>
      </c>
      <c r="Q234" s="18">
        <v>948</v>
      </c>
      <c r="R234" s="19" t="s">
        <v>758</v>
      </c>
      <c r="S234" s="20">
        <f t="shared" si="8"/>
        <v>4.3478260869565455</v>
      </c>
      <c r="T234" s="20">
        <f t="shared" si="7"/>
        <v>18.181818181818279</v>
      </c>
      <c r="U234" s="2" t="s">
        <v>759</v>
      </c>
    </row>
    <row r="235" spans="3:21" x14ac:dyDescent="0.2">
      <c r="C235" s="14" t="s">
        <v>797</v>
      </c>
      <c r="D235" s="15" t="s">
        <v>150</v>
      </c>
      <c r="E235" s="16">
        <v>11.4</v>
      </c>
      <c r="F235" s="17">
        <v>0.83157304359853146</v>
      </c>
      <c r="G235" s="17">
        <v>2.3176999999999998E-3</v>
      </c>
      <c r="H235" s="18">
        <v>1482</v>
      </c>
      <c r="I235" s="18">
        <v>27</v>
      </c>
      <c r="J235" s="18">
        <v>1088</v>
      </c>
      <c r="K235" s="18">
        <v>905</v>
      </c>
      <c r="L235" s="18">
        <v>991</v>
      </c>
      <c r="M235" s="18">
        <v>988</v>
      </c>
      <c r="N235" s="18">
        <v>929</v>
      </c>
      <c r="O235" s="18">
        <v>990</v>
      </c>
      <c r="P235" s="18">
        <v>958</v>
      </c>
      <c r="Q235" s="18">
        <v>958</v>
      </c>
      <c r="R235" s="19" t="s">
        <v>758</v>
      </c>
      <c r="S235" s="20">
        <f t="shared" si="8"/>
        <v>-11.764705882352899</v>
      </c>
      <c r="T235" s="20">
        <f t="shared" si="7"/>
        <v>19.999999999999929</v>
      </c>
      <c r="U235" s="2" t="s">
        <v>759</v>
      </c>
    </row>
    <row r="236" spans="3:21" x14ac:dyDescent="0.2">
      <c r="C236" s="14" t="s">
        <v>797</v>
      </c>
      <c r="D236" s="15" t="s">
        <v>152</v>
      </c>
      <c r="E236" s="16">
        <v>11.6</v>
      </c>
      <c r="F236" s="17">
        <v>0.83353721584071272</v>
      </c>
      <c r="G236" s="17">
        <v>2.3083999999999999E-3</v>
      </c>
      <c r="H236" s="18">
        <v>1463</v>
      </c>
      <c r="I236" s="18">
        <v>27</v>
      </c>
      <c r="J236" s="18">
        <v>1067</v>
      </c>
      <c r="K236" s="18">
        <v>891</v>
      </c>
      <c r="L236" s="18">
        <v>974</v>
      </c>
      <c r="M236" s="18">
        <v>970</v>
      </c>
      <c r="N236" s="18">
        <v>938</v>
      </c>
      <c r="O236" s="18">
        <v>1002</v>
      </c>
      <c r="P236" s="18">
        <v>968</v>
      </c>
      <c r="Q236" s="18">
        <v>969</v>
      </c>
      <c r="R236" s="19" t="s">
        <v>758</v>
      </c>
      <c r="S236" s="20">
        <f t="shared" si="8"/>
        <v>-9.5238095238095752</v>
      </c>
      <c r="T236" s="20">
        <f t="shared" si="7"/>
        <v>20.000000000000107</v>
      </c>
      <c r="U236" s="2" t="s">
        <v>759</v>
      </c>
    </row>
    <row r="237" spans="3:21" x14ac:dyDescent="0.2">
      <c r="C237" s="14" t="s">
        <v>797</v>
      </c>
      <c r="D237" s="15" t="s">
        <v>154</v>
      </c>
      <c r="E237" s="16">
        <v>11.8</v>
      </c>
      <c r="F237" s="17">
        <v>0.83570217244497214</v>
      </c>
      <c r="G237" s="17">
        <v>2.0387000000000001E-3</v>
      </c>
      <c r="H237" s="18">
        <v>1442</v>
      </c>
      <c r="I237" s="18">
        <v>25</v>
      </c>
      <c r="J237" s="18">
        <v>1050</v>
      </c>
      <c r="K237" s="18">
        <v>874</v>
      </c>
      <c r="L237" s="18">
        <v>953</v>
      </c>
      <c r="M237" s="18">
        <v>949</v>
      </c>
      <c r="N237" s="18">
        <v>947</v>
      </c>
      <c r="O237" s="18">
        <v>1014</v>
      </c>
      <c r="P237" s="18">
        <v>978</v>
      </c>
      <c r="Q237" s="18">
        <v>979</v>
      </c>
      <c r="R237" s="19" t="s">
        <v>758</v>
      </c>
      <c r="S237" s="20">
        <f t="shared" si="8"/>
        <v>120.00000000001982</v>
      </c>
      <c r="T237" s="20">
        <f t="shared" si="7"/>
        <v>18.181818181821185</v>
      </c>
      <c r="U237" s="2" t="s">
        <v>759</v>
      </c>
    </row>
    <row r="238" spans="3:21" x14ac:dyDescent="0.2">
      <c r="C238" s="14" t="s">
        <v>797</v>
      </c>
      <c r="D238" s="15" t="s">
        <v>156</v>
      </c>
      <c r="E238" s="16">
        <v>12.4000000000001</v>
      </c>
      <c r="F238" s="17">
        <v>0.8352166922862243</v>
      </c>
      <c r="G238" s="17">
        <v>2.3264000000000002E-3</v>
      </c>
      <c r="H238" s="18">
        <v>1446</v>
      </c>
      <c r="I238" s="18">
        <v>27</v>
      </c>
      <c r="J238" s="18">
        <v>1056</v>
      </c>
      <c r="K238" s="18">
        <v>875</v>
      </c>
      <c r="L238" s="18">
        <v>958</v>
      </c>
      <c r="M238" s="18">
        <v>954</v>
      </c>
      <c r="N238" s="18">
        <v>974</v>
      </c>
      <c r="O238" s="18">
        <v>1050</v>
      </c>
      <c r="P238" s="18">
        <v>1011</v>
      </c>
      <c r="Q238" s="18">
        <v>1011</v>
      </c>
      <c r="R238" s="19" t="s">
        <v>758</v>
      </c>
      <c r="S238" s="20">
        <f t="shared" si="8"/>
        <v>8.2191780821917764</v>
      </c>
      <c r="T238" s="20">
        <f t="shared" si="7"/>
        <v>17.142857142857132</v>
      </c>
      <c r="U238" s="2" t="s">
        <v>759</v>
      </c>
    </row>
    <row r="239" spans="3:21" x14ac:dyDescent="0.2">
      <c r="C239" s="14" t="s">
        <v>797</v>
      </c>
      <c r="D239" s="15" t="s">
        <v>158</v>
      </c>
      <c r="E239" s="16">
        <v>13.000000000000099</v>
      </c>
      <c r="F239" s="17">
        <v>0.82750983773787912</v>
      </c>
      <c r="G239" s="17">
        <v>2.1559999999999999E-3</v>
      </c>
      <c r="H239" s="18">
        <v>1521</v>
      </c>
      <c r="I239" s="18">
        <v>26</v>
      </c>
      <c r="J239" s="18">
        <v>1139</v>
      </c>
      <c r="K239" s="18">
        <v>934</v>
      </c>
      <c r="L239" s="18">
        <v>1031</v>
      </c>
      <c r="M239" s="18">
        <v>1028</v>
      </c>
      <c r="N239" s="18">
        <v>1005</v>
      </c>
      <c r="O239" s="18">
        <v>1089</v>
      </c>
      <c r="P239" s="18">
        <v>1046</v>
      </c>
      <c r="Q239" s="18">
        <v>1046</v>
      </c>
      <c r="R239" s="19" t="s">
        <v>758</v>
      </c>
      <c r="S239" s="20">
        <f t="shared" si="8"/>
        <v>27.272727272727259</v>
      </c>
      <c r="T239" s="20">
        <f t="shared" si="7"/>
        <v>16.666666666666657</v>
      </c>
      <c r="U239" s="2" t="s">
        <v>759</v>
      </c>
    </row>
    <row r="240" spans="3:21" x14ac:dyDescent="0.2">
      <c r="C240" s="14" t="s">
        <v>797</v>
      </c>
      <c r="D240" s="15" t="s">
        <v>160</v>
      </c>
      <c r="E240" s="16">
        <v>13.600000000000099</v>
      </c>
      <c r="F240" s="17">
        <v>0.82552154225799612</v>
      </c>
      <c r="G240" s="17">
        <v>2.0588999999999998E-3</v>
      </c>
      <c r="H240" s="18">
        <v>1540</v>
      </c>
      <c r="I240" s="18">
        <v>25</v>
      </c>
      <c r="J240" s="18">
        <v>1160</v>
      </c>
      <c r="K240" s="18">
        <v>955</v>
      </c>
      <c r="L240" s="18">
        <v>1053</v>
      </c>
      <c r="M240" s="18">
        <v>1052</v>
      </c>
      <c r="N240" s="18">
        <v>1039</v>
      </c>
      <c r="O240" s="18">
        <v>1128</v>
      </c>
      <c r="P240" s="18">
        <v>1082</v>
      </c>
      <c r="Q240" s="18">
        <v>1083</v>
      </c>
      <c r="R240" s="19" t="s">
        <v>758</v>
      </c>
      <c r="S240" s="20">
        <f t="shared" si="8"/>
        <v>9.7402597402597397</v>
      </c>
      <c r="T240" s="20">
        <f t="shared" si="7"/>
        <v>15.306122448979592</v>
      </c>
      <c r="U240" s="2" t="s">
        <v>759</v>
      </c>
    </row>
    <row r="241" spans="3:21" x14ac:dyDescent="0.2">
      <c r="C241" s="14" t="s">
        <v>797</v>
      </c>
      <c r="D241" s="15" t="s">
        <v>162</v>
      </c>
      <c r="E241" s="16">
        <v>14.350000000000099</v>
      </c>
      <c r="F241" s="17">
        <v>0.8183996762239184</v>
      </c>
      <c r="G241" s="17">
        <v>2.0228999999999998E-3</v>
      </c>
      <c r="H241" s="18">
        <v>1610</v>
      </c>
      <c r="I241" s="18">
        <v>25</v>
      </c>
      <c r="J241" s="18">
        <v>1239</v>
      </c>
      <c r="K241" s="18">
        <v>1035</v>
      </c>
      <c r="L241" s="18">
        <v>1130</v>
      </c>
      <c r="M241" s="18">
        <v>1132</v>
      </c>
      <c r="N241" s="18">
        <v>1085</v>
      </c>
      <c r="O241" s="18">
        <v>1174</v>
      </c>
      <c r="P241" s="18">
        <v>1131</v>
      </c>
      <c r="Q241" s="18">
        <v>1131</v>
      </c>
      <c r="R241" s="19" t="s">
        <v>758</v>
      </c>
      <c r="S241" s="20">
        <f t="shared" si="8"/>
        <v>11.224489795918382</v>
      </c>
      <c r="T241" s="20">
        <f t="shared" si="7"/>
        <v>15.714285714285737</v>
      </c>
      <c r="U241" s="2" t="s">
        <v>759</v>
      </c>
    </row>
    <row r="242" spans="3:21" x14ac:dyDescent="0.2">
      <c r="C242" s="14" t="s">
        <v>797</v>
      </c>
      <c r="D242" s="18" t="s">
        <v>164</v>
      </c>
      <c r="E242" s="16">
        <v>14.9000000000001</v>
      </c>
      <c r="F242" s="17">
        <v>0.81385993243918375</v>
      </c>
      <c r="G242" s="17">
        <v>2.0194000000000002E-3</v>
      </c>
      <c r="H242" s="18">
        <v>1655</v>
      </c>
      <c r="I242" s="18">
        <v>25</v>
      </c>
      <c r="J242" s="18">
        <v>1264</v>
      </c>
      <c r="K242" s="18">
        <v>1076</v>
      </c>
      <c r="L242" s="18">
        <v>1179</v>
      </c>
      <c r="M242" s="18">
        <v>1184</v>
      </c>
      <c r="N242" s="18">
        <v>1120</v>
      </c>
      <c r="O242" s="18">
        <v>1207</v>
      </c>
      <c r="P242" s="18">
        <v>1166</v>
      </c>
      <c r="Q242" s="18">
        <v>1165</v>
      </c>
      <c r="R242" s="19" t="s">
        <v>758</v>
      </c>
      <c r="S242" s="20">
        <f t="shared" si="8"/>
        <v>31.578947368421034</v>
      </c>
      <c r="T242" s="20">
        <f t="shared" si="7"/>
        <v>17.142857142857132</v>
      </c>
      <c r="U242" s="2" t="s">
        <v>759</v>
      </c>
    </row>
    <row r="243" spans="3:21" x14ac:dyDescent="0.2">
      <c r="C243" s="14" t="s">
        <v>797</v>
      </c>
      <c r="D243" s="18" t="s">
        <v>166</v>
      </c>
      <c r="E243" s="18">
        <v>15.500000000000099</v>
      </c>
      <c r="F243" s="23">
        <v>0.81185156892104005</v>
      </c>
      <c r="G243" s="23">
        <v>2.1169000000000001E-3</v>
      </c>
      <c r="H243" s="18">
        <v>1674</v>
      </c>
      <c r="I243" s="18">
        <v>26</v>
      </c>
      <c r="J243" s="18">
        <v>1280</v>
      </c>
      <c r="K243" s="18">
        <v>1100</v>
      </c>
      <c r="L243" s="18">
        <v>1198</v>
      </c>
      <c r="M243" s="18">
        <v>1203</v>
      </c>
      <c r="N243" s="18">
        <v>1159</v>
      </c>
      <c r="O243" s="18">
        <v>1240</v>
      </c>
      <c r="P243" s="18">
        <v>1201</v>
      </c>
      <c r="Q243" s="18">
        <v>1201</v>
      </c>
      <c r="R243" s="19" t="s">
        <v>758</v>
      </c>
      <c r="S243" s="20">
        <f t="shared" si="8"/>
        <v>-50.000000000000121</v>
      </c>
      <c r="T243" s="20">
        <f t="shared" si="7"/>
        <v>17.307692307692349</v>
      </c>
      <c r="U243" s="2" t="s">
        <v>759</v>
      </c>
    </row>
    <row r="244" spans="3:21" x14ac:dyDescent="0.2">
      <c r="C244" s="14" t="s">
        <v>797</v>
      </c>
      <c r="D244" s="18" t="s">
        <v>168</v>
      </c>
      <c r="E244" s="18">
        <v>15.950000000000101</v>
      </c>
      <c r="F244" s="23">
        <v>0.81286817622711771</v>
      </c>
      <c r="G244" s="23">
        <v>2.0676000000000002E-3</v>
      </c>
      <c r="H244" s="18">
        <v>1664</v>
      </c>
      <c r="I244" s="18">
        <v>25</v>
      </c>
      <c r="J244" s="18">
        <v>1272</v>
      </c>
      <c r="K244" s="18">
        <v>1089</v>
      </c>
      <c r="L244" s="18">
        <v>1189</v>
      </c>
      <c r="M244" s="18">
        <v>1194</v>
      </c>
      <c r="N244" s="18">
        <v>1188</v>
      </c>
      <c r="O244" s="18">
        <v>1265</v>
      </c>
      <c r="P244" s="18">
        <v>1227</v>
      </c>
      <c r="Q244" s="18">
        <v>1227</v>
      </c>
      <c r="R244" s="19" t="s">
        <v>758</v>
      </c>
      <c r="S244" s="20">
        <f t="shared" si="8"/>
        <v>9.0909090909090988</v>
      </c>
      <c r="T244" s="20">
        <f t="shared" si="7"/>
        <v>16.666666666666682</v>
      </c>
      <c r="U244" s="2" t="s">
        <v>759</v>
      </c>
    </row>
    <row r="245" spans="3:21" x14ac:dyDescent="0.2">
      <c r="C245" s="14" t="s">
        <v>797</v>
      </c>
      <c r="D245" s="18" t="s">
        <v>170</v>
      </c>
      <c r="E245" s="18">
        <v>16.350000000000101</v>
      </c>
      <c r="F245" s="23">
        <v>0.80777879694888544</v>
      </c>
      <c r="G245" s="23">
        <v>2.0328999999999998E-3</v>
      </c>
      <c r="H245" s="18">
        <v>1715</v>
      </c>
      <c r="I245" s="18">
        <v>25</v>
      </c>
      <c r="J245" s="18">
        <v>1305</v>
      </c>
      <c r="K245" s="18">
        <v>1155</v>
      </c>
      <c r="L245" s="18">
        <v>1233</v>
      </c>
      <c r="M245" s="18">
        <v>1237</v>
      </c>
      <c r="N245" s="18">
        <v>1211</v>
      </c>
      <c r="O245" s="18">
        <v>1287</v>
      </c>
      <c r="P245" s="18">
        <v>1251</v>
      </c>
      <c r="Q245" s="18">
        <v>1250</v>
      </c>
      <c r="R245" s="19" t="s">
        <v>758</v>
      </c>
      <c r="S245" s="20">
        <f t="shared" si="8"/>
        <v>13.333333333333286</v>
      </c>
      <c r="T245" s="20">
        <f t="shared" si="7"/>
        <v>17.142857142857082</v>
      </c>
      <c r="U245" s="2" t="s">
        <v>759</v>
      </c>
    </row>
    <row r="246" spans="3:21" x14ac:dyDescent="0.2">
      <c r="C246" s="14" t="s">
        <v>797</v>
      </c>
      <c r="D246" s="18" t="s">
        <v>172</v>
      </c>
      <c r="E246" s="18">
        <v>16.950000000000099</v>
      </c>
      <c r="F246" s="23">
        <v>0.80284455504414887</v>
      </c>
      <c r="G246" s="23">
        <v>2.0070999999999999E-3</v>
      </c>
      <c r="H246" s="18">
        <v>1764</v>
      </c>
      <c r="I246" s="18">
        <v>25</v>
      </c>
      <c r="J246" s="18">
        <v>1355</v>
      </c>
      <c r="K246" s="18">
        <v>1199</v>
      </c>
      <c r="L246" s="18">
        <v>1278</v>
      </c>
      <c r="M246" s="18">
        <v>1278</v>
      </c>
      <c r="N246" s="18">
        <v>1248</v>
      </c>
      <c r="O246" s="18">
        <v>1325</v>
      </c>
      <c r="P246" s="18">
        <v>1286</v>
      </c>
      <c r="Q246" s="18">
        <v>1286</v>
      </c>
      <c r="R246" s="19" t="s">
        <v>758</v>
      </c>
      <c r="S246" s="20">
        <f t="shared" si="8"/>
        <v>30.000000000000071</v>
      </c>
      <c r="T246" s="20">
        <f t="shared" si="7"/>
        <v>16.666666666666703</v>
      </c>
      <c r="U246" s="2" t="s">
        <v>759</v>
      </c>
    </row>
    <row r="247" spans="3:21" x14ac:dyDescent="0.2">
      <c r="C247" s="14" t="s">
        <v>797</v>
      </c>
      <c r="D247" s="18" t="s">
        <v>174</v>
      </c>
      <c r="E247" s="18">
        <v>17.5500000000001</v>
      </c>
      <c r="F247" s="23">
        <v>0.80066109009372177</v>
      </c>
      <c r="G247" s="23">
        <v>2.382E-3</v>
      </c>
      <c r="H247" s="18">
        <v>1786</v>
      </c>
      <c r="I247" s="18">
        <v>29</v>
      </c>
      <c r="J247" s="18">
        <v>1381</v>
      </c>
      <c r="K247" s="18">
        <v>1224</v>
      </c>
      <c r="L247" s="18">
        <v>1298</v>
      </c>
      <c r="M247" s="18">
        <v>1297</v>
      </c>
      <c r="N247" s="18">
        <v>1284</v>
      </c>
      <c r="O247" s="18">
        <v>1367</v>
      </c>
      <c r="P247" s="18">
        <v>1322</v>
      </c>
      <c r="Q247" s="18">
        <v>1323</v>
      </c>
      <c r="R247" s="19" t="s">
        <v>758</v>
      </c>
      <c r="S247" s="20">
        <f t="shared" si="8"/>
        <v>-64.285714285714178</v>
      </c>
      <c r="T247" s="20">
        <f t="shared" si="7"/>
        <v>15.51724137931032</v>
      </c>
      <c r="U247" s="2" t="s">
        <v>759</v>
      </c>
    </row>
    <row r="248" spans="3:21" x14ac:dyDescent="0.2">
      <c r="C248" s="14" t="s">
        <v>797</v>
      </c>
      <c r="D248" s="18" t="s">
        <v>176</v>
      </c>
      <c r="E248" s="18">
        <v>18.000000000000099</v>
      </c>
      <c r="F248" s="23">
        <v>0.80147764089403151</v>
      </c>
      <c r="G248" s="23">
        <v>1.9900999999999999E-3</v>
      </c>
      <c r="H248" s="18">
        <v>1778</v>
      </c>
      <c r="I248" s="18">
        <v>25</v>
      </c>
      <c r="J248" s="18">
        <v>1370</v>
      </c>
      <c r="K248" s="18">
        <v>1220</v>
      </c>
      <c r="L248" s="18">
        <v>1291</v>
      </c>
      <c r="M248" s="18">
        <v>1290</v>
      </c>
      <c r="N248" s="18">
        <v>1308</v>
      </c>
      <c r="O248" s="18">
        <v>1402</v>
      </c>
      <c r="P248" s="18">
        <v>1351</v>
      </c>
      <c r="Q248" s="18">
        <v>1352</v>
      </c>
      <c r="R248" s="19" t="s">
        <v>758</v>
      </c>
      <c r="S248" s="20">
        <f t="shared" si="8"/>
        <v>6.9620253164557058</v>
      </c>
      <c r="T248" s="20">
        <f t="shared" ref="T248:T250" si="9">(E249-E248)/(P249-P248)*1000</f>
        <v>13.414634146341481</v>
      </c>
      <c r="U248" s="2" t="s">
        <v>759</v>
      </c>
    </row>
    <row r="249" spans="3:21" x14ac:dyDescent="0.2">
      <c r="C249" s="14" t="s">
        <v>797</v>
      </c>
      <c r="D249" s="18" t="s">
        <v>178</v>
      </c>
      <c r="E249" s="18">
        <v>18.5500000000001</v>
      </c>
      <c r="F249" s="23">
        <v>0.79283299548003083</v>
      </c>
      <c r="G249" s="23">
        <v>2.2504999999999999E-3</v>
      </c>
      <c r="H249" s="18">
        <v>1865</v>
      </c>
      <c r="I249" s="18">
        <v>28</v>
      </c>
      <c r="J249" s="18">
        <v>1478</v>
      </c>
      <c r="K249" s="18">
        <v>1284</v>
      </c>
      <c r="L249" s="18">
        <v>1370</v>
      </c>
      <c r="M249" s="18">
        <v>1365</v>
      </c>
      <c r="N249" s="18">
        <v>1345</v>
      </c>
      <c r="O249" s="18">
        <v>1452</v>
      </c>
      <c r="P249" s="18">
        <v>1392</v>
      </c>
      <c r="Q249" s="18">
        <v>1394</v>
      </c>
      <c r="R249" s="19" t="s">
        <v>758</v>
      </c>
      <c r="S249" s="20">
        <f t="shared" si="8"/>
        <v>11.274509803922529</v>
      </c>
      <c r="T249" s="20">
        <f t="shared" si="9"/>
        <v>10.84905660377451</v>
      </c>
      <c r="U249" s="2" t="s">
        <v>759</v>
      </c>
    </row>
    <row r="250" spans="3:21" x14ac:dyDescent="0.2">
      <c r="C250" s="14" t="s">
        <v>797</v>
      </c>
      <c r="D250" s="18" t="s">
        <v>180</v>
      </c>
      <c r="E250" s="18">
        <v>19.700000000000198</v>
      </c>
      <c r="F250" s="23">
        <v>0.78281093398915469</v>
      </c>
      <c r="G250" s="23">
        <v>2.2076999999999999E-3</v>
      </c>
      <c r="H250" s="18">
        <v>1967</v>
      </c>
      <c r="I250" s="18">
        <v>28</v>
      </c>
      <c r="J250" s="18">
        <v>1575</v>
      </c>
      <c r="K250" s="18">
        <v>1367</v>
      </c>
      <c r="L250" s="18">
        <v>1472</v>
      </c>
      <c r="M250" s="18">
        <v>1474</v>
      </c>
      <c r="N250" s="18">
        <v>1434</v>
      </c>
      <c r="O250" s="18">
        <v>1568</v>
      </c>
      <c r="P250" s="18">
        <v>1498</v>
      </c>
      <c r="Q250" s="18">
        <v>1499</v>
      </c>
      <c r="R250" s="19" t="s">
        <v>758</v>
      </c>
      <c r="S250" s="20">
        <f t="shared" si="8"/>
        <v>7.3964497041420119</v>
      </c>
      <c r="T250" s="20">
        <f t="shared" si="9"/>
        <v>10</v>
      </c>
      <c r="U250" s="2" t="s">
        <v>759</v>
      </c>
    </row>
    <row r="251" spans="3:21" x14ac:dyDescent="0.2">
      <c r="C251" s="14" t="s">
        <v>797</v>
      </c>
      <c r="D251" s="18" t="s">
        <v>182</v>
      </c>
      <c r="E251" s="18">
        <v>20.950000000000198</v>
      </c>
      <c r="F251" s="23">
        <v>0.76920033293119738</v>
      </c>
      <c r="G251" s="23">
        <v>2.2049999999999999E-3</v>
      </c>
      <c r="H251" s="18">
        <v>2108</v>
      </c>
      <c r="I251" s="18">
        <v>28</v>
      </c>
      <c r="J251" s="18">
        <v>1754</v>
      </c>
      <c r="K251" s="18">
        <v>1534</v>
      </c>
      <c r="L251" s="18">
        <v>1641</v>
      </c>
      <c r="M251" s="18">
        <v>1640</v>
      </c>
      <c r="N251" s="18">
        <v>1548</v>
      </c>
      <c r="O251" s="18">
        <v>1713</v>
      </c>
      <c r="P251" s="18">
        <v>1623</v>
      </c>
      <c r="Q251" s="18">
        <v>1626</v>
      </c>
      <c r="R251" s="19" t="s">
        <v>758</v>
      </c>
      <c r="S251" s="18" t="s">
        <v>785</v>
      </c>
      <c r="T251" s="18" t="s">
        <v>785</v>
      </c>
      <c r="U251" s="2" t="s">
        <v>759</v>
      </c>
    </row>
    <row r="252" spans="3:21" x14ac:dyDescent="0.2">
      <c r="C252" s="14" t="s">
        <v>803</v>
      </c>
      <c r="D252" s="18" t="s">
        <v>804</v>
      </c>
      <c r="E252" s="18">
        <v>1</v>
      </c>
      <c r="F252" s="23">
        <v>0.96259828597529784</v>
      </c>
      <c r="G252" s="23">
        <v>1.8515999999999999E-3</v>
      </c>
      <c r="H252" s="18">
        <v>306</v>
      </c>
      <c r="I252" s="18">
        <v>20</v>
      </c>
      <c r="J252" s="18">
        <v>55</v>
      </c>
      <c r="K252" s="18">
        <v>10</v>
      </c>
      <c r="L252" s="18">
        <v>35</v>
      </c>
      <c r="M252" s="18">
        <v>35</v>
      </c>
      <c r="N252" s="18">
        <v>-65</v>
      </c>
      <c r="O252" s="18">
        <v>72</v>
      </c>
      <c r="P252" s="18">
        <v>-6</v>
      </c>
      <c r="Q252" s="18">
        <v>-4</v>
      </c>
      <c r="R252" s="19" t="s">
        <v>805</v>
      </c>
      <c r="S252" s="20">
        <f t="shared" si="8"/>
        <v>68.965517241379303</v>
      </c>
      <c r="T252" s="20">
        <f>(E253-E252)/(Q253-Q252)*1000</f>
        <v>51.948051948051955</v>
      </c>
      <c r="U252" s="25" t="s">
        <v>759</v>
      </c>
    </row>
    <row r="253" spans="3:21" x14ac:dyDescent="0.2">
      <c r="C253" s="14" t="s">
        <v>803</v>
      </c>
      <c r="D253" s="18" t="s">
        <v>806</v>
      </c>
      <c r="E253" s="18">
        <v>5</v>
      </c>
      <c r="F253" s="23">
        <v>0.94113702675804067</v>
      </c>
      <c r="G253" s="23">
        <v>1.8933999999999999E-3</v>
      </c>
      <c r="H253" s="18">
        <v>487</v>
      </c>
      <c r="I253" s="18">
        <v>21</v>
      </c>
      <c r="J253" s="18">
        <v>226</v>
      </c>
      <c r="K253" s="18" t="s">
        <v>788</v>
      </c>
      <c r="L253" s="18">
        <v>93</v>
      </c>
      <c r="M253" s="18">
        <v>92</v>
      </c>
      <c r="N253" s="18">
        <v>8</v>
      </c>
      <c r="O253" s="18">
        <v>150</v>
      </c>
      <c r="P253" s="18">
        <v>70</v>
      </c>
      <c r="Q253" s="18">
        <v>73</v>
      </c>
      <c r="R253" s="19" t="s">
        <v>805</v>
      </c>
      <c r="S253" s="20">
        <f t="shared" si="8"/>
        <v>111.1111111111111</v>
      </c>
      <c r="T253" s="20">
        <f>(E254-E253)/(Q254-Q253)*1000</f>
        <v>51.282051282051277</v>
      </c>
      <c r="U253" s="25" t="s">
        <v>759</v>
      </c>
    </row>
    <row r="254" spans="3:21" x14ac:dyDescent="0.2">
      <c r="C254" s="14" t="s">
        <v>803</v>
      </c>
      <c r="D254" s="18" t="s">
        <v>807</v>
      </c>
      <c r="E254" s="18">
        <v>9</v>
      </c>
      <c r="F254" s="23">
        <v>0.93906949891984404</v>
      </c>
      <c r="G254" s="23">
        <v>1.7819000000000001E-3</v>
      </c>
      <c r="H254" s="18">
        <v>505</v>
      </c>
      <c r="I254" s="18">
        <v>20</v>
      </c>
      <c r="J254" s="18">
        <v>239</v>
      </c>
      <c r="K254" s="18" t="s">
        <v>788</v>
      </c>
      <c r="L254" s="18">
        <v>129</v>
      </c>
      <c r="M254" s="18">
        <v>126</v>
      </c>
      <c r="N254" s="18">
        <v>80</v>
      </c>
      <c r="O254" s="18">
        <v>233</v>
      </c>
      <c r="P254" s="18">
        <v>148</v>
      </c>
      <c r="Q254" s="18">
        <v>151</v>
      </c>
      <c r="R254" s="19" t="s">
        <v>805</v>
      </c>
      <c r="S254" s="26" t="s">
        <v>785</v>
      </c>
      <c r="T254" s="26" t="s">
        <v>785</v>
      </c>
      <c r="U254" s="25" t="s">
        <v>759</v>
      </c>
    </row>
    <row r="255" spans="3:21" x14ac:dyDescent="0.2">
      <c r="C255" s="14" t="s">
        <v>808</v>
      </c>
      <c r="D255" s="18" t="s">
        <v>809</v>
      </c>
      <c r="E255" s="18">
        <v>1</v>
      </c>
      <c r="F255" s="17">
        <v>1.0813908824891676</v>
      </c>
      <c r="G255" s="17">
        <v>2.0937999999999998E-3</v>
      </c>
      <c r="H255" s="27" t="s">
        <v>810</v>
      </c>
      <c r="I255" s="18"/>
      <c r="J255" s="18"/>
      <c r="K255" s="18"/>
      <c r="L255" s="18"/>
      <c r="M255" s="18"/>
      <c r="N255" s="18"/>
      <c r="O255" s="18"/>
      <c r="P255" s="18"/>
      <c r="Q255" s="18"/>
      <c r="R255" s="19" t="s">
        <v>805</v>
      </c>
      <c r="S255" s="26" t="s">
        <v>785</v>
      </c>
      <c r="T255" s="26" t="s">
        <v>785</v>
      </c>
      <c r="U255" s="25" t="s">
        <v>811</v>
      </c>
    </row>
    <row r="256" spans="3:21" x14ac:dyDescent="0.2">
      <c r="C256" s="14" t="s">
        <v>808</v>
      </c>
      <c r="D256" s="18" t="s">
        <v>812</v>
      </c>
      <c r="E256" s="18">
        <v>8</v>
      </c>
      <c r="F256" s="17">
        <v>0.94368192435610243</v>
      </c>
      <c r="G256" s="17">
        <v>1.8711999999999999E-3</v>
      </c>
      <c r="H256" s="18">
        <v>466</v>
      </c>
      <c r="I256" s="18">
        <v>21</v>
      </c>
      <c r="J256" s="18">
        <v>130</v>
      </c>
      <c r="K256" s="18" t="s">
        <v>788</v>
      </c>
      <c r="L256" s="18">
        <v>63</v>
      </c>
      <c r="M256" s="18">
        <v>61</v>
      </c>
      <c r="N256" s="18">
        <v>62</v>
      </c>
      <c r="O256" s="18">
        <v>181</v>
      </c>
      <c r="P256" s="18">
        <v>108</v>
      </c>
      <c r="Q256" s="18">
        <v>110</v>
      </c>
      <c r="R256" s="19" t="s">
        <v>805</v>
      </c>
      <c r="S256" s="20">
        <f>(E257-E256)/(L257-L256)*1000</f>
        <v>35</v>
      </c>
      <c r="T256" s="20">
        <f>(E257-E256)/(Q257-Q256)*1000</f>
        <v>50.359712230215827</v>
      </c>
      <c r="U256" s="25" t="s">
        <v>759</v>
      </c>
    </row>
    <row r="257" spans="3:21" x14ac:dyDescent="0.2">
      <c r="C257" s="14" t="s">
        <v>808</v>
      </c>
      <c r="D257" s="18" t="s">
        <v>813</v>
      </c>
      <c r="E257" s="18">
        <v>15</v>
      </c>
      <c r="F257" s="17">
        <v>0.92626026765915992</v>
      </c>
      <c r="G257" s="17">
        <v>2.0157E-3</v>
      </c>
      <c r="H257" s="18">
        <v>615</v>
      </c>
      <c r="I257" s="18">
        <v>22</v>
      </c>
      <c r="J257" s="15">
        <v>308</v>
      </c>
      <c r="K257" s="15">
        <v>149</v>
      </c>
      <c r="L257" s="15">
        <v>263</v>
      </c>
      <c r="M257" s="15">
        <v>267</v>
      </c>
      <c r="N257" s="18">
        <v>191</v>
      </c>
      <c r="O257" s="18">
        <v>316</v>
      </c>
      <c r="P257" s="18">
        <v>248</v>
      </c>
      <c r="Q257" s="18">
        <v>249</v>
      </c>
      <c r="R257" s="19" t="s">
        <v>805</v>
      </c>
      <c r="S257" s="20"/>
      <c r="T257" s="20"/>
      <c r="U257" s="25" t="s">
        <v>759</v>
      </c>
    </row>
    <row r="258" spans="3:21" x14ac:dyDescent="0.2">
      <c r="C258" s="14" t="s">
        <v>814</v>
      </c>
      <c r="D258" s="28" t="s">
        <v>815</v>
      </c>
      <c r="E258" s="18">
        <v>0.05</v>
      </c>
      <c r="F258" s="17">
        <v>1.0383896708145199</v>
      </c>
      <c r="G258" s="17">
        <v>2.8048999999999999E-3</v>
      </c>
      <c r="H258" s="27" t="s">
        <v>810</v>
      </c>
      <c r="I258" s="18"/>
      <c r="J258" s="150">
        <v>-62</v>
      </c>
      <c r="K258" s="151"/>
      <c r="L258" s="151"/>
      <c r="M258" s="152"/>
      <c r="N258" s="150">
        <v>-62</v>
      </c>
      <c r="O258" s="151"/>
      <c r="P258" s="151"/>
      <c r="Q258" s="152"/>
      <c r="R258" s="19" t="s">
        <v>811</v>
      </c>
      <c r="S258" s="20">
        <f>(E259-E258)/(J259-J258)*1000</f>
        <v>90.909090909090907</v>
      </c>
      <c r="T258" s="20">
        <f t="shared" ref="T258:T263" si="10">(E259-E258)/(N259-N258)*1000</f>
        <v>90.909090909090907</v>
      </c>
      <c r="U258" s="2" t="s">
        <v>816</v>
      </c>
    </row>
    <row r="259" spans="3:21" x14ac:dyDescent="0.2">
      <c r="C259" s="14" t="s">
        <v>814</v>
      </c>
      <c r="D259" s="28" t="s">
        <v>817</v>
      </c>
      <c r="E259" s="18">
        <v>1.05</v>
      </c>
      <c r="F259" s="17">
        <v>1.0534178240258785</v>
      </c>
      <c r="G259" s="17">
        <v>3.0860000000000002E-3</v>
      </c>
      <c r="H259" s="27" t="s">
        <v>810</v>
      </c>
      <c r="I259" s="18"/>
      <c r="J259" s="150">
        <v>-51</v>
      </c>
      <c r="K259" s="151"/>
      <c r="L259" s="151"/>
      <c r="M259" s="152"/>
      <c r="N259" s="150">
        <v>-51</v>
      </c>
      <c r="O259" s="151"/>
      <c r="P259" s="151"/>
      <c r="Q259" s="152"/>
      <c r="R259" s="19" t="s">
        <v>811</v>
      </c>
      <c r="S259" s="20">
        <f t="shared" ref="S259:S262" si="11">(E260-E259)/(J260-J259)*1000</f>
        <v>96.153846153846146</v>
      </c>
      <c r="T259" s="20">
        <f t="shared" si="10"/>
        <v>96.153846153846146</v>
      </c>
      <c r="U259" s="2" t="s">
        <v>816</v>
      </c>
    </row>
    <row r="260" spans="3:21" x14ac:dyDescent="0.2">
      <c r="C260" s="14" t="s">
        <v>814</v>
      </c>
      <c r="D260" s="28" t="s">
        <v>818</v>
      </c>
      <c r="E260" s="18">
        <v>2.0499999999999998</v>
      </c>
      <c r="F260" s="17">
        <v>1.061352497599243</v>
      </c>
      <c r="G260" s="17">
        <v>2.5975E-3</v>
      </c>
      <c r="H260" s="27" t="s">
        <v>810</v>
      </c>
      <c r="I260" s="18"/>
      <c r="J260" s="150">
        <v>-40.6</v>
      </c>
      <c r="K260" s="151"/>
      <c r="L260" s="151"/>
      <c r="M260" s="152"/>
      <c r="N260" s="150">
        <v>-40.6</v>
      </c>
      <c r="O260" s="151"/>
      <c r="P260" s="151"/>
      <c r="Q260" s="152"/>
      <c r="R260" s="19" t="s">
        <v>811</v>
      </c>
      <c r="S260" s="20">
        <f t="shared" si="11"/>
        <v>94.339622641509422</v>
      </c>
      <c r="T260" s="20">
        <f t="shared" si="10"/>
        <v>94.339622641509422</v>
      </c>
      <c r="U260" s="2" t="s">
        <v>816</v>
      </c>
    </row>
    <row r="261" spans="3:21" x14ac:dyDescent="0.2">
      <c r="C261" s="14" t="s">
        <v>814</v>
      </c>
      <c r="D261" s="28" t="s">
        <v>819</v>
      </c>
      <c r="E261" s="18">
        <v>3.05</v>
      </c>
      <c r="F261" s="17">
        <v>1.0686788912564216</v>
      </c>
      <c r="G261" s="17">
        <v>2.6063000000000002E-3</v>
      </c>
      <c r="H261" s="27" t="s">
        <v>810</v>
      </c>
      <c r="I261" s="18"/>
      <c r="J261" s="150">
        <v>-30</v>
      </c>
      <c r="K261" s="151"/>
      <c r="L261" s="151"/>
      <c r="M261" s="152"/>
      <c r="N261" s="150">
        <v>-30</v>
      </c>
      <c r="O261" s="151"/>
      <c r="P261" s="151"/>
      <c r="Q261" s="152"/>
      <c r="R261" s="19" t="s">
        <v>811</v>
      </c>
      <c r="S261" s="20">
        <f t="shared" si="11"/>
        <v>100</v>
      </c>
      <c r="T261" s="20">
        <f t="shared" si="10"/>
        <v>100</v>
      </c>
      <c r="U261" s="2" t="s">
        <v>816</v>
      </c>
    </row>
    <row r="262" spans="3:21" x14ac:dyDescent="0.2">
      <c r="C262" s="14" t="s">
        <v>814</v>
      </c>
      <c r="D262" s="28" t="s">
        <v>820</v>
      </c>
      <c r="E262" s="18">
        <v>4.05</v>
      </c>
      <c r="F262" s="17">
        <v>1.0614460791248104</v>
      </c>
      <c r="G262" s="17">
        <v>2.6497000000000001E-3</v>
      </c>
      <c r="H262" s="27" t="s">
        <v>810</v>
      </c>
      <c r="I262" s="18"/>
      <c r="J262" s="150">
        <v>-20</v>
      </c>
      <c r="K262" s="151"/>
      <c r="L262" s="151"/>
      <c r="M262" s="152"/>
      <c r="N262" s="150">
        <v>-20</v>
      </c>
      <c r="O262" s="151"/>
      <c r="P262" s="151"/>
      <c r="Q262" s="152"/>
      <c r="R262" s="19" t="s">
        <v>811</v>
      </c>
      <c r="S262" s="20">
        <f t="shared" si="11"/>
        <v>100</v>
      </c>
      <c r="T262" s="20">
        <f t="shared" si="10"/>
        <v>100</v>
      </c>
      <c r="U262" s="2" t="s">
        <v>816</v>
      </c>
    </row>
    <row r="263" spans="3:21" x14ac:dyDescent="0.2">
      <c r="C263" s="14" t="s">
        <v>814</v>
      </c>
      <c r="D263" s="28" t="s">
        <v>821</v>
      </c>
      <c r="E263" s="18">
        <v>5.05</v>
      </c>
      <c r="F263" s="17">
        <v>1.002153656361255</v>
      </c>
      <c r="G263" s="17">
        <v>2.6445000000000001E-3</v>
      </c>
      <c r="H263" s="27" t="s">
        <v>810</v>
      </c>
      <c r="I263" s="18"/>
      <c r="J263" s="150">
        <v>-10</v>
      </c>
      <c r="K263" s="151"/>
      <c r="L263" s="151"/>
      <c r="M263" s="152"/>
      <c r="N263" s="150">
        <v>-10</v>
      </c>
      <c r="O263" s="151"/>
      <c r="P263" s="151"/>
      <c r="Q263" s="152"/>
      <c r="R263" s="19" t="s">
        <v>811</v>
      </c>
      <c r="S263" s="20">
        <f>(E264-E263)/(J264-J263)*1000</f>
        <v>95.000000000000014</v>
      </c>
      <c r="T263" s="20">
        <f t="shared" si="10"/>
        <v>95.000000000000014</v>
      </c>
      <c r="U263" s="2" t="s">
        <v>816</v>
      </c>
    </row>
    <row r="264" spans="3:21" x14ac:dyDescent="0.2">
      <c r="C264" s="14" t="s">
        <v>814</v>
      </c>
      <c r="D264" s="28" t="s">
        <v>822</v>
      </c>
      <c r="E264" s="18">
        <v>6</v>
      </c>
      <c r="F264" s="17">
        <v>0.94297706673045723</v>
      </c>
      <c r="G264" s="17">
        <v>2.7089000000000002E-3</v>
      </c>
      <c r="H264" s="18">
        <v>472</v>
      </c>
      <c r="I264" s="18">
        <v>28</v>
      </c>
      <c r="J264" s="153">
        <v>0</v>
      </c>
      <c r="K264" s="154"/>
      <c r="L264" s="154"/>
      <c r="M264" s="155"/>
      <c r="N264" s="153">
        <v>0</v>
      </c>
      <c r="O264" s="154"/>
      <c r="P264" s="154"/>
      <c r="Q264" s="155"/>
      <c r="R264" s="19" t="s">
        <v>811</v>
      </c>
      <c r="S264" s="20">
        <f>(E265-E264)/(L265-J264)*1000</f>
        <v>20.833333333333332</v>
      </c>
      <c r="T264" s="20">
        <f t="shared" ref="T264:T284" si="12">(E265-E264)/(Q265-Q264)*1000</f>
        <v>142.85714285714286</v>
      </c>
      <c r="U264" s="2" t="s">
        <v>816</v>
      </c>
    </row>
    <row r="265" spans="3:21" x14ac:dyDescent="0.2">
      <c r="C265" s="14" t="s">
        <v>814</v>
      </c>
      <c r="D265" s="28" t="s">
        <v>823</v>
      </c>
      <c r="E265" s="18">
        <v>7</v>
      </c>
      <c r="F265" s="17">
        <v>0.93013632968949889</v>
      </c>
      <c r="G265" s="17">
        <v>3.5536000000000001E-3</v>
      </c>
      <c r="H265" s="18">
        <v>582</v>
      </c>
      <c r="I265" s="18">
        <v>36</v>
      </c>
      <c r="J265" s="18">
        <v>115</v>
      </c>
      <c r="K265" s="15" t="s">
        <v>788</v>
      </c>
      <c r="L265" s="15">
        <v>48</v>
      </c>
      <c r="M265" s="15">
        <v>41</v>
      </c>
      <c r="N265" s="15">
        <v>-10</v>
      </c>
      <c r="O265" s="18">
        <v>27</v>
      </c>
      <c r="P265" s="18">
        <v>7</v>
      </c>
      <c r="Q265" s="18">
        <v>7</v>
      </c>
      <c r="R265" s="29" t="s">
        <v>824</v>
      </c>
      <c r="S265" s="20">
        <f>(E266-E265)/(L266-L265)*1000</f>
        <v>-500</v>
      </c>
      <c r="T265" s="20">
        <f t="shared" si="12"/>
        <v>111.1111111111111</v>
      </c>
      <c r="U265" s="2" t="s">
        <v>759</v>
      </c>
    </row>
    <row r="266" spans="3:21" x14ac:dyDescent="0.2">
      <c r="C266" s="14" t="s">
        <v>814</v>
      </c>
      <c r="D266" s="28" t="s">
        <v>825</v>
      </c>
      <c r="E266" s="18">
        <v>8</v>
      </c>
      <c r="F266" s="17">
        <v>0.92840226402073978</v>
      </c>
      <c r="G266" s="17">
        <v>2.3119E-3</v>
      </c>
      <c r="H266" s="18">
        <v>597</v>
      </c>
      <c r="I266" s="18">
        <v>25</v>
      </c>
      <c r="J266" s="18">
        <v>110</v>
      </c>
      <c r="K266" s="18" t="s">
        <v>788</v>
      </c>
      <c r="L266" s="18">
        <v>46</v>
      </c>
      <c r="M266" s="18">
        <v>40</v>
      </c>
      <c r="N266" s="15">
        <v>-1</v>
      </c>
      <c r="O266" s="18">
        <v>36</v>
      </c>
      <c r="P266" s="18">
        <v>16</v>
      </c>
      <c r="Q266" s="18">
        <v>16</v>
      </c>
      <c r="R266" s="29" t="s">
        <v>824</v>
      </c>
      <c r="S266" s="20">
        <f t="shared" ref="S266:S318" si="13">(E267-E266)/(L267-L266)*1000</f>
        <v>-500</v>
      </c>
      <c r="T266" s="20">
        <f t="shared" si="12"/>
        <v>111.1111111111111</v>
      </c>
      <c r="U266" s="2" t="s">
        <v>759</v>
      </c>
    </row>
    <row r="267" spans="3:21" x14ac:dyDescent="0.2">
      <c r="C267" s="14" t="s">
        <v>814</v>
      </c>
      <c r="D267" s="28" t="s">
        <v>826</v>
      </c>
      <c r="E267" s="18">
        <v>9</v>
      </c>
      <c r="F267" s="17">
        <v>0.92971573272181096</v>
      </c>
      <c r="G267" s="17">
        <v>2.3327999999999999E-3</v>
      </c>
      <c r="H267" s="18">
        <v>585</v>
      </c>
      <c r="I267" s="18">
        <v>25</v>
      </c>
      <c r="J267" s="18">
        <v>106</v>
      </c>
      <c r="K267" s="18" t="s">
        <v>788</v>
      </c>
      <c r="L267" s="18">
        <v>44</v>
      </c>
      <c r="M267" s="18">
        <v>39</v>
      </c>
      <c r="N267" s="15">
        <v>8</v>
      </c>
      <c r="O267" s="18">
        <v>45</v>
      </c>
      <c r="P267" s="18">
        <v>25</v>
      </c>
      <c r="Q267" s="18">
        <v>25</v>
      </c>
      <c r="R267" s="29" t="s">
        <v>824</v>
      </c>
      <c r="S267" s="20">
        <f t="shared" si="13"/>
        <v>250</v>
      </c>
      <c r="T267" s="20">
        <f t="shared" si="12"/>
        <v>111.1111111111111</v>
      </c>
      <c r="U267" s="2" t="s">
        <v>759</v>
      </c>
    </row>
    <row r="268" spans="3:21" x14ac:dyDescent="0.2">
      <c r="C268" s="14" t="s">
        <v>814</v>
      </c>
      <c r="D268" s="28" t="s">
        <v>827</v>
      </c>
      <c r="E268" s="18">
        <v>10</v>
      </c>
      <c r="F268" s="17">
        <v>0.92925718324653195</v>
      </c>
      <c r="G268" s="17">
        <v>3.2750000000000001E-3</v>
      </c>
      <c r="H268" s="18">
        <v>589</v>
      </c>
      <c r="I268" s="18">
        <v>33</v>
      </c>
      <c r="J268" s="18">
        <v>115</v>
      </c>
      <c r="K268" s="18" t="s">
        <v>788</v>
      </c>
      <c r="L268" s="18">
        <v>48</v>
      </c>
      <c r="M268" s="18">
        <v>41</v>
      </c>
      <c r="N268" s="15">
        <v>16</v>
      </c>
      <c r="O268" s="18">
        <v>54</v>
      </c>
      <c r="P268" s="18">
        <v>33</v>
      </c>
      <c r="Q268" s="18">
        <v>34</v>
      </c>
      <c r="R268" s="29" t="s">
        <v>824</v>
      </c>
      <c r="S268" s="20">
        <f t="shared" si="13"/>
        <v>-500</v>
      </c>
      <c r="T268" s="20">
        <f t="shared" si="12"/>
        <v>125</v>
      </c>
      <c r="U268" s="2" t="s">
        <v>759</v>
      </c>
    </row>
    <row r="269" spans="3:21" x14ac:dyDescent="0.2">
      <c r="C269" s="14" t="s">
        <v>814</v>
      </c>
      <c r="D269" s="28" t="s">
        <v>828</v>
      </c>
      <c r="E269" s="18">
        <v>11</v>
      </c>
      <c r="F269" s="17">
        <v>0.92810342701576198</v>
      </c>
      <c r="G269" s="17">
        <v>2.3326000000000002E-3</v>
      </c>
      <c r="H269" s="18">
        <v>599</v>
      </c>
      <c r="I269" s="18">
        <v>25</v>
      </c>
      <c r="J269" s="18">
        <v>111</v>
      </c>
      <c r="K269" s="18" t="s">
        <v>788</v>
      </c>
      <c r="L269" s="18">
        <v>46</v>
      </c>
      <c r="M269" s="18">
        <v>40</v>
      </c>
      <c r="N269" s="15">
        <v>24</v>
      </c>
      <c r="O269" s="18">
        <v>62</v>
      </c>
      <c r="P269" s="18">
        <v>42</v>
      </c>
      <c r="Q269" s="18">
        <v>42</v>
      </c>
      <c r="R269" s="29" t="s">
        <v>824</v>
      </c>
      <c r="S269" s="20">
        <f t="shared" si="13"/>
        <v>111.1111111111111</v>
      </c>
      <c r="T269" s="20">
        <f t="shared" si="12"/>
        <v>111.1111111111111</v>
      </c>
      <c r="U269" s="2" t="s">
        <v>759</v>
      </c>
    </row>
    <row r="270" spans="3:21" x14ac:dyDescent="0.2">
      <c r="C270" s="14" t="s">
        <v>814</v>
      </c>
      <c r="D270" s="28" t="s">
        <v>829</v>
      </c>
      <c r="E270" s="18">
        <v>12</v>
      </c>
      <c r="F270" s="17">
        <v>0.92352937000498614</v>
      </c>
      <c r="G270" s="17">
        <v>2.2991000000000001E-3</v>
      </c>
      <c r="H270" s="18">
        <v>639</v>
      </c>
      <c r="I270" s="18">
        <v>25</v>
      </c>
      <c r="J270" s="18">
        <v>130</v>
      </c>
      <c r="K270" s="18" t="s">
        <v>788</v>
      </c>
      <c r="L270" s="18">
        <v>55</v>
      </c>
      <c r="M270" s="18">
        <v>46</v>
      </c>
      <c r="N270" s="15">
        <v>33</v>
      </c>
      <c r="O270" s="18">
        <v>72</v>
      </c>
      <c r="P270" s="18">
        <v>50</v>
      </c>
      <c r="Q270" s="18">
        <v>51</v>
      </c>
      <c r="R270" s="29" t="s">
        <v>824</v>
      </c>
      <c r="S270" s="20">
        <f t="shared" si="13"/>
        <v>-1000</v>
      </c>
      <c r="T270" s="20">
        <f t="shared" si="12"/>
        <v>111.1111111111111</v>
      </c>
      <c r="U270" s="2" t="s">
        <v>759</v>
      </c>
    </row>
    <row r="271" spans="3:21" x14ac:dyDescent="0.2">
      <c r="C271" s="14" t="s">
        <v>814</v>
      </c>
      <c r="D271" s="28" t="s">
        <v>830</v>
      </c>
      <c r="E271" s="18">
        <v>13</v>
      </c>
      <c r="F271" s="17">
        <v>0.92481185282314726</v>
      </c>
      <c r="G271" s="17">
        <v>2.9217000000000002E-3</v>
      </c>
      <c r="H271" s="18">
        <v>628</v>
      </c>
      <c r="I271" s="18">
        <v>30</v>
      </c>
      <c r="J271" s="18">
        <v>129</v>
      </c>
      <c r="K271" s="18" t="s">
        <v>788</v>
      </c>
      <c r="L271" s="18">
        <v>54</v>
      </c>
      <c r="M271" s="18">
        <v>45</v>
      </c>
      <c r="N271" s="15">
        <v>41</v>
      </c>
      <c r="O271" s="18">
        <v>81</v>
      </c>
      <c r="P271" s="18">
        <v>59</v>
      </c>
      <c r="Q271" s="18">
        <v>60</v>
      </c>
      <c r="R271" s="29" t="s">
        <v>824</v>
      </c>
      <c r="S271" s="20">
        <f t="shared" si="13"/>
        <v>-389.99999999999983</v>
      </c>
      <c r="T271" s="20">
        <f t="shared" si="12"/>
        <v>114.70588235294113</v>
      </c>
      <c r="U271" s="2" t="s">
        <v>759</v>
      </c>
    </row>
    <row r="272" spans="3:21" x14ac:dyDescent="0.2">
      <c r="C272" s="14" t="s">
        <v>814</v>
      </c>
      <c r="D272" s="28" t="s">
        <v>831</v>
      </c>
      <c r="E272" s="18">
        <v>14.95</v>
      </c>
      <c r="F272" s="17">
        <v>0.92645212900739349</v>
      </c>
      <c r="G272" s="17">
        <v>2.2742999999999999E-3</v>
      </c>
      <c r="H272" s="18">
        <v>614</v>
      </c>
      <c r="I272" s="18">
        <v>25</v>
      </c>
      <c r="J272" s="18">
        <v>116</v>
      </c>
      <c r="K272" s="18" t="s">
        <v>788</v>
      </c>
      <c r="L272" s="18">
        <v>49</v>
      </c>
      <c r="M272" s="18">
        <v>42</v>
      </c>
      <c r="N272" s="15">
        <v>56</v>
      </c>
      <c r="O272" s="18">
        <v>100</v>
      </c>
      <c r="P272" s="18">
        <v>76</v>
      </c>
      <c r="Q272" s="18">
        <v>77</v>
      </c>
      <c r="R272" s="29" t="s">
        <v>824</v>
      </c>
      <c r="S272" s="20">
        <f t="shared" si="13"/>
        <v>55.882352941176535</v>
      </c>
      <c r="T272" s="20">
        <f t="shared" si="12"/>
        <v>105.55555555555569</v>
      </c>
      <c r="U272" s="2" t="s">
        <v>759</v>
      </c>
    </row>
    <row r="273" spans="3:21" x14ac:dyDescent="0.2">
      <c r="C273" s="14" t="s">
        <v>814</v>
      </c>
      <c r="D273" s="28" t="s">
        <v>832</v>
      </c>
      <c r="E273" s="18">
        <v>15.9</v>
      </c>
      <c r="F273" s="17">
        <v>0.92012269053592366</v>
      </c>
      <c r="G273" s="17">
        <v>2.2563000000000001E-3</v>
      </c>
      <c r="H273" s="18">
        <v>669</v>
      </c>
      <c r="I273" s="18">
        <v>25</v>
      </c>
      <c r="J273" s="18">
        <v>190</v>
      </c>
      <c r="K273" s="18" t="s">
        <v>788</v>
      </c>
      <c r="L273" s="18">
        <v>66</v>
      </c>
      <c r="M273" s="18">
        <v>56</v>
      </c>
      <c r="N273" s="15">
        <v>64</v>
      </c>
      <c r="O273" s="18">
        <v>109</v>
      </c>
      <c r="P273" s="18">
        <v>85</v>
      </c>
      <c r="Q273" s="18">
        <v>86</v>
      </c>
      <c r="R273" s="29" t="s">
        <v>824</v>
      </c>
      <c r="S273" s="20">
        <f t="shared" si="13"/>
        <v>41.666666666666593</v>
      </c>
      <c r="T273" s="20">
        <f t="shared" si="12"/>
        <v>111.11111111111092</v>
      </c>
      <c r="U273" s="2" t="s">
        <v>759</v>
      </c>
    </row>
    <row r="274" spans="3:21" x14ac:dyDescent="0.2">
      <c r="C274" s="14" t="s">
        <v>814</v>
      </c>
      <c r="D274" s="28" t="s">
        <v>833</v>
      </c>
      <c r="E274" s="18">
        <v>16.899999999999999</v>
      </c>
      <c r="F274" s="17">
        <v>0.91617812525379605</v>
      </c>
      <c r="G274" s="17">
        <v>2.7837999999999999E-3</v>
      </c>
      <c r="H274" s="18">
        <v>703</v>
      </c>
      <c r="I274" s="18">
        <v>29</v>
      </c>
      <c r="J274" s="18">
        <v>227</v>
      </c>
      <c r="K274" s="18" t="s">
        <v>788</v>
      </c>
      <c r="L274" s="18">
        <v>90</v>
      </c>
      <c r="M274" s="18">
        <v>80</v>
      </c>
      <c r="N274" s="15">
        <v>73</v>
      </c>
      <c r="O274" s="18">
        <v>119</v>
      </c>
      <c r="P274" s="18">
        <v>94</v>
      </c>
      <c r="Q274" s="18">
        <v>95</v>
      </c>
      <c r="R274" s="29" t="s">
        <v>824</v>
      </c>
      <c r="S274" s="20">
        <f t="shared" si="13"/>
        <v>-166.66666666666666</v>
      </c>
      <c r="T274" s="20">
        <f t="shared" si="12"/>
        <v>111.1111111111111</v>
      </c>
      <c r="U274" s="2" t="s">
        <v>759</v>
      </c>
    </row>
    <row r="275" spans="3:21" x14ac:dyDescent="0.2">
      <c r="C275" s="14" t="s">
        <v>814</v>
      </c>
      <c r="D275" s="28" t="s">
        <v>834</v>
      </c>
      <c r="E275" s="18">
        <v>17.899999999999999</v>
      </c>
      <c r="F275" s="17">
        <v>0.91675240388235968</v>
      </c>
      <c r="G275" s="17">
        <v>2.4099E-3</v>
      </c>
      <c r="H275" s="18">
        <v>698</v>
      </c>
      <c r="I275" s="18">
        <v>26</v>
      </c>
      <c r="J275" s="18">
        <v>227</v>
      </c>
      <c r="K275" s="18" t="s">
        <v>788</v>
      </c>
      <c r="L275" s="18">
        <v>84</v>
      </c>
      <c r="M275" s="18">
        <v>74</v>
      </c>
      <c r="N275" s="15">
        <v>81</v>
      </c>
      <c r="O275" s="18">
        <v>128</v>
      </c>
      <c r="P275" s="18">
        <v>104</v>
      </c>
      <c r="Q275" s="18">
        <v>104</v>
      </c>
      <c r="R275" s="29" t="s">
        <v>824</v>
      </c>
      <c r="S275" s="20">
        <f t="shared" si="13"/>
        <v>-90.909090909090907</v>
      </c>
      <c r="T275" s="20">
        <f t="shared" si="12"/>
        <v>100</v>
      </c>
      <c r="U275" s="2" t="s">
        <v>759</v>
      </c>
    </row>
    <row r="276" spans="3:21" x14ac:dyDescent="0.2">
      <c r="C276" s="14" t="s">
        <v>814</v>
      </c>
      <c r="D276" s="28" t="s">
        <v>835</v>
      </c>
      <c r="E276" s="18">
        <v>18.899999999999999</v>
      </c>
      <c r="F276" s="17">
        <v>0.91861353246694433</v>
      </c>
      <c r="G276" s="17">
        <v>2.3241999999999998E-3</v>
      </c>
      <c r="H276" s="18">
        <v>682</v>
      </c>
      <c r="I276" s="18">
        <v>25</v>
      </c>
      <c r="J276" s="18">
        <v>225</v>
      </c>
      <c r="K276" s="18" t="s">
        <v>788</v>
      </c>
      <c r="L276" s="18">
        <v>73</v>
      </c>
      <c r="M276" s="18">
        <v>63</v>
      </c>
      <c r="N276" s="15">
        <v>90</v>
      </c>
      <c r="O276" s="18">
        <v>139</v>
      </c>
      <c r="P276" s="18">
        <v>113</v>
      </c>
      <c r="Q276" s="18">
        <v>114</v>
      </c>
      <c r="R276" s="29" t="s">
        <v>824</v>
      </c>
      <c r="S276" s="20">
        <f t="shared" si="13"/>
        <v>-200</v>
      </c>
      <c r="T276" s="20">
        <f t="shared" si="12"/>
        <v>111.1111111111111</v>
      </c>
      <c r="U276" s="2" t="s">
        <v>759</v>
      </c>
    </row>
    <row r="277" spans="3:21" x14ac:dyDescent="0.2">
      <c r="C277" s="14" t="s">
        <v>814</v>
      </c>
      <c r="D277" s="28" t="s">
        <v>836</v>
      </c>
      <c r="E277" s="18">
        <v>19.899999999999999</v>
      </c>
      <c r="F277" s="17">
        <v>0.91975605891464629</v>
      </c>
      <c r="G277" s="17">
        <v>2.3541999999999999E-3</v>
      </c>
      <c r="H277" s="18">
        <v>672</v>
      </c>
      <c r="I277" s="18">
        <v>26</v>
      </c>
      <c r="J277" s="18">
        <v>222</v>
      </c>
      <c r="K277" s="18" t="s">
        <v>788</v>
      </c>
      <c r="L277" s="18">
        <v>68</v>
      </c>
      <c r="M277" s="18">
        <v>57</v>
      </c>
      <c r="N277" s="15">
        <v>100</v>
      </c>
      <c r="O277" s="18">
        <v>149</v>
      </c>
      <c r="P277" s="18">
        <v>123</v>
      </c>
      <c r="Q277" s="18">
        <v>123</v>
      </c>
      <c r="R277" s="29" t="s">
        <v>824</v>
      </c>
      <c r="S277" s="20">
        <f t="shared" si="13"/>
        <v>47.619047619047613</v>
      </c>
      <c r="T277" s="20">
        <f t="shared" si="12"/>
        <v>100</v>
      </c>
      <c r="U277" s="2" t="s">
        <v>759</v>
      </c>
    </row>
    <row r="278" spans="3:21" x14ac:dyDescent="0.2">
      <c r="C278" s="14" t="s">
        <v>814</v>
      </c>
      <c r="D278" s="28" t="s">
        <v>837</v>
      </c>
      <c r="E278" s="18">
        <v>20.9</v>
      </c>
      <c r="F278" s="17">
        <v>0.91610648339700074</v>
      </c>
      <c r="G278" s="17">
        <v>2.3622999999999999E-3</v>
      </c>
      <c r="H278" s="18">
        <v>704</v>
      </c>
      <c r="I278" s="18">
        <v>26</v>
      </c>
      <c r="J278" s="18">
        <v>227</v>
      </c>
      <c r="K278" s="18" t="s">
        <v>788</v>
      </c>
      <c r="L278" s="18">
        <v>89</v>
      </c>
      <c r="M278" s="18">
        <v>79</v>
      </c>
      <c r="N278" s="15">
        <v>108</v>
      </c>
      <c r="O278" s="18">
        <v>161</v>
      </c>
      <c r="P278" s="18">
        <v>133</v>
      </c>
      <c r="Q278" s="18">
        <v>133</v>
      </c>
      <c r="R278" s="29" t="s">
        <v>824</v>
      </c>
      <c r="S278" s="20">
        <f t="shared" si="13"/>
        <v>166.66666666666666</v>
      </c>
      <c r="T278" s="20">
        <f t="shared" si="12"/>
        <v>90.909090909090907</v>
      </c>
      <c r="U278" s="2" t="s">
        <v>759</v>
      </c>
    </row>
    <row r="279" spans="3:21" x14ac:dyDescent="0.2">
      <c r="C279" s="14" t="s">
        <v>814</v>
      </c>
      <c r="D279" s="28" t="s">
        <v>838</v>
      </c>
      <c r="E279" s="18">
        <v>21.9</v>
      </c>
      <c r="F279" s="17">
        <v>0.91512689278325854</v>
      </c>
      <c r="G279" s="17">
        <v>2.3186000000000001E-3</v>
      </c>
      <c r="H279" s="18">
        <v>712</v>
      </c>
      <c r="I279" s="18">
        <v>25</v>
      </c>
      <c r="J279" s="18">
        <v>228</v>
      </c>
      <c r="K279" s="18" t="s">
        <v>788</v>
      </c>
      <c r="L279" s="18">
        <v>95</v>
      </c>
      <c r="M279" s="18">
        <v>86</v>
      </c>
      <c r="N279" s="15">
        <v>117</v>
      </c>
      <c r="O279" s="18">
        <v>172</v>
      </c>
      <c r="P279" s="18">
        <v>143</v>
      </c>
      <c r="Q279" s="18">
        <v>144</v>
      </c>
      <c r="R279" s="29" t="s">
        <v>824</v>
      </c>
      <c r="S279" s="20">
        <f t="shared" si="13"/>
        <v>37.037037037037038</v>
      </c>
      <c r="T279" s="20">
        <f t="shared" si="12"/>
        <v>100</v>
      </c>
      <c r="U279" s="2" t="s">
        <v>759</v>
      </c>
    </row>
    <row r="280" spans="3:21" x14ac:dyDescent="0.2">
      <c r="C280" s="14" t="s">
        <v>814</v>
      </c>
      <c r="D280" s="28" t="s">
        <v>839</v>
      </c>
      <c r="E280" s="18">
        <v>22.9</v>
      </c>
      <c r="F280" s="17">
        <v>0.91193201950039648</v>
      </c>
      <c r="G280" s="17">
        <v>2.7442999999999999E-3</v>
      </c>
      <c r="H280" s="18">
        <v>741</v>
      </c>
      <c r="I280" s="18">
        <v>29</v>
      </c>
      <c r="J280" s="18">
        <v>238</v>
      </c>
      <c r="K280" s="18" t="s">
        <v>788</v>
      </c>
      <c r="L280" s="18">
        <v>122</v>
      </c>
      <c r="M280" s="18">
        <v>119</v>
      </c>
      <c r="N280" s="15">
        <v>127</v>
      </c>
      <c r="O280" s="18">
        <v>183</v>
      </c>
      <c r="P280" s="18">
        <v>154</v>
      </c>
      <c r="Q280" s="18">
        <v>154</v>
      </c>
      <c r="R280" s="29" t="s">
        <v>824</v>
      </c>
      <c r="S280" s="20">
        <f t="shared" si="13"/>
        <v>-90.909090909090907</v>
      </c>
      <c r="T280" s="20">
        <f t="shared" si="12"/>
        <v>90.909090909090907</v>
      </c>
      <c r="U280" s="2" t="s">
        <v>759</v>
      </c>
    </row>
    <row r="281" spans="3:21" x14ac:dyDescent="0.2">
      <c r="C281" s="14" t="s">
        <v>814</v>
      </c>
      <c r="D281" s="28" t="s">
        <v>840</v>
      </c>
      <c r="E281" s="18">
        <v>23.9</v>
      </c>
      <c r="F281" s="17">
        <v>0.91306539575448742</v>
      </c>
      <c r="G281" s="17">
        <v>2.4133000000000002E-3</v>
      </c>
      <c r="H281" s="18">
        <v>731</v>
      </c>
      <c r="I281" s="18">
        <v>26</v>
      </c>
      <c r="J281" s="18">
        <v>232</v>
      </c>
      <c r="K281" s="18" t="s">
        <v>788</v>
      </c>
      <c r="L281" s="18">
        <v>111</v>
      </c>
      <c r="M281" s="18">
        <v>105</v>
      </c>
      <c r="N281" s="15">
        <v>136</v>
      </c>
      <c r="O281" s="18">
        <v>194</v>
      </c>
      <c r="P281" s="18">
        <v>165</v>
      </c>
      <c r="Q281" s="18">
        <v>165</v>
      </c>
      <c r="R281" s="29" t="s">
        <v>824</v>
      </c>
      <c r="S281" s="20">
        <f t="shared" si="13"/>
        <v>20.833333333333332</v>
      </c>
      <c r="T281" s="20">
        <f t="shared" si="12"/>
        <v>90.909090909090907</v>
      </c>
      <c r="U281" s="2" t="s">
        <v>759</v>
      </c>
    </row>
    <row r="282" spans="3:21" x14ac:dyDescent="0.2">
      <c r="C282" s="14" t="s">
        <v>814</v>
      </c>
      <c r="D282" s="28" t="s">
        <v>841</v>
      </c>
      <c r="E282" s="18">
        <v>24.9</v>
      </c>
      <c r="F282" s="17">
        <v>0.90745445544042758</v>
      </c>
      <c r="G282" s="17">
        <v>2.4004999999999999E-3</v>
      </c>
      <c r="H282" s="18">
        <v>780</v>
      </c>
      <c r="I282" s="18">
        <v>26</v>
      </c>
      <c r="J282" s="18">
        <v>271</v>
      </c>
      <c r="K282" s="18" t="s">
        <v>788</v>
      </c>
      <c r="L282" s="18">
        <v>159</v>
      </c>
      <c r="M282" s="18">
        <v>166</v>
      </c>
      <c r="N282" s="15">
        <v>145</v>
      </c>
      <c r="O282" s="18">
        <v>206</v>
      </c>
      <c r="P282" s="18">
        <v>176</v>
      </c>
      <c r="Q282" s="18">
        <v>176</v>
      </c>
      <c r="R282" s="29" t="s">
        <v>824</v>
      </c>
      <c r="S282" s="20">
        <f t="shared" si="13"/>
        <v>-500</v>
      </c>
      <c r="T282" s="20">
        <f t="shared" si="12"/>
        <v>93.75</v>
      </c>
      <c r="U282" s="2" t="s">
        <v>759</v>
      </c>
    </row>
    <row r="283" spans="3:21" x14ac:dyDescent="0.2">
      <c r="C283" s="14" t="s">
        <v>814</v>
      </c>
      <c r="D283" s="28" t="s">
        <v>842</v>
      </c>
      <c r="E283" s="18">
        <v>27.9</v>
      </c>
      <c r="F283" s="17">
        <v>0.90820653896756876</v>
      </c>
      <c r="G283" s="17">
        <v>2.4889999999999999E-3</v>
      </c>
      <c r="H283" s="18">
        <v>773</v>
      </c>
      <c r="I283" s="18">
        <v>27</v>
      </c>
      <c r="J283" s="18">
        <v>266</v>
      </c>
      <c r="K283" s="18" t="s">
        <v>788</v>
      </c>
      <c r="L283" s="18">
        <v>153</v>
      </c>
      <c r="M283" s="18">
        <v>160</v>
      </c>
      <c r="N283" s="15">
        <v>174</v>
      </c>
      <c r="O283" s="18">
        <v>238</v>
      </c>
      <c r="P283" s="18">
        <v>209</v>
      </c>
      <c r="Q283" s="18">
        <v>208</v>
      </c>
      <c r="R283" s="29" t="s">
        <v>824</v>
      </c>
      <c r="S283" s="20">
        <f t="shared" si="13"/>
        <v>36.36363636363636</v>
      </c>
      <c r="T283" s="20">
        <f t="shared" si="12"/>
        <v>95.238095238095227</v>
      </c>
      <c r="U283" s="2" t="s">
        <v>759</v>
      </c>
    </row>
    <row r="284" spans="3:21" x14ac:dyDescent="0.2">
      <c r="C284" s="14" t="s">
        <v>814</v>
      </c>
      <c r="D284" s="28" t="s">
        <v>843</v>
      </c>
      <c r="E284" s="18">
        <v>29.9</v>
      </c>
      <c r="F284" s="17">
        <v>0.90200676289874593</v>
      </c>
      <c r="G284" s="17">
        <v>2.3779999999999999E-3</v>
      </c>
      <c r="H284" s="18">
        <v>828</v>
      </c>
      <c r="I284" s="18">
        <v>26</v>
      </c>
      <c r="J284" s="18">
        <v>316</v>
      </c>
      <c r="K284" s="18">
        <v>66</v>
      </c>
      <c r="L284" s="18">
        <v>208</v>
      </c>
      <c r="M284" s="18">
        <v>214</v>
      </c>
      <c r="N284" s="15">
        <v>193</v>
      </c>
      <c r="O284" s="18">
        <v>260</v>
      </c>
      <c r="P284" s="18">
        <v>230</v>
      </c>
      <c r="Q284" s="18">
        <v>229</v>
      </c>
      <c r="R284" s="29" t="s">
        <v>824</v>
      </c>
      <c r="S284" s="20">
        <f t="shared" si="13"/>
        <v>86.956521739130437</v>
      </c>
      <c r="T284" s="20">
        <f t="shared" si="12"/>
        <v>95.238095238095227</v>
      </c>
      <c r="U284" s="2" t="s">
        <v>759</v>
      </c>
    </row>
    <row r="285" spans="3:21" x14ac:dyDescent="0.2">
      <c r="C285" s="14" t="s">
        <v>814</v>
      </c>
      <c r="D285" s="28" t="s">
        <v>844</v>
      </c>
      <c r="E285" s="18">
        <v>31.9</v>
      </c>
      <c r="F285" s="17">
        <v>0.89987414391054366</v>
      </c>
      <c r="G285" s="17">
        <v>2.2820000000000002E-3</v>
      </c>
      <c r="H285" s="18">
        <v>847</v>
      </c>
      <c r="I285" s="18">
        <v>25</v>
      </c>
      <c r="J285" s="18">
        <v>369</v>
      </c>
      <c r="K285" s="18">
        <v>101</v>
      </c>
      <c r="L285" s="18">
        <v>231</v>
      </c>
      <c r="M285" s="18">
        <v>243</v>
      </c>
      <c r="N285" s="15">
        <v>213</v>
      </c>
      <c r="O285" s="18">
        <v>282</v>
      </c>
      <c r="P285" s="18">
        <v>252</v>
      </c>
      <c r="Q285" s="18">
        <v>250</v>
      </c>
      <c r="R285" s="29" t="s">
        <v>824</v>
      </c>
      <c r="S285" s="26" t="s">
        <v>785</v>
      </c>
      <c r="T285" s="26" t="s">
        <v>785</v>
      </c>
      <c r="U285" s="2" t="s">
        <v>759</v>
      </c>
    </row>
    <row r="286" spans="3:21" x14ac:dyDescent="0.2">
      <c r="C286" s="14" t="s">
        <v>845</v>
      </c>
      <c r="D286" s="18" t="s">
        <v>846</v>
      </c>
      <c r="E286" s="18">
        <v>0.05</v>
      </c>
      <c r="F286" s="17">
        <v>0.86053590188472329</v>
      </c>
      <c r="G286" s="17">
        <v>2.4180999999999999E-3</v>
      </c>
      <c r="H286" s="18">
        <v>1207</v>
      </c>
      <c r="I286" s="18">
        <v>28</v>
      </c>
      <c r="J286" s="18">
        <v>815</v>
      </c>
      <c r="K286" s="18">
        <v>675</v>
      </c>
      <c r="L286" s="18">
        <v>743</v>
      </c>
      <c r="M286" s="18">
        <v>741</v>
      </c>
      <c r="N286" s="15">
        <v>1031</v>
      </c>
      <c r="O286" s="18">
        <v>1165</v>
      </c>
      <c r="P286" s="18">
        <v>1111</v>
      </c>
      <c r="Q286" s="18">
        <v>1107</v>
      </c>
      <c r="R286" s="18" t="s">
        <v>811</v>
      </c>
      <c r="S286" s="20">
        <f t="shared" si="13"/>
        <v>2.3094688221709005</v>
      </c>
      <c r="T286" s="20">
        <f t="shared" ref="T286:T318" si="14">(E287-E286)/(Q287-Q286)*1000</f>
        <v>18.18181818181818</v>
      </c>
      <c r="U286" s="2" t="s">
        <v>759</v>
      </c>
    </row>
    <row r="287" spans="3:21" x14ac:dyDescent="0.2">
      <c r="C287" s="14" t="s">
        <v>845</v>
      </c>
      <c r="D287" s="18" t="s">
        <v>847</v>
      </c>
      <c r="E287" s="18">
        <v>1.05</v>
      </c>
      <c r="F287" s="17">
        <v>0.81866222439287062</v>
      </c>
      <c r="G287" s="17">
        <v>2.2227000000000002E-3</v>
      </c>
      <c r="H287" s="18">
        <v>1607</v>
      </c>
      <c r="I287" s="18">
        <v>27</v>
      </c>
      <c r="J287" s="18">
        <v>1250</v>
      </c>
      <c r="K287" s="18">
        <v>1092</v>
      </c>
      <c r="L287" s="18">
        <v>1176</v>
      </c>
      <c r="M287" s="18">
        <v>1179</v>
      </c>
      <c r="N287" s="18">
        <v>1098</v>
      </c>
      <c r="O287" s="18">
        <v>1212</v>
      </c>
      <c r="P287" s="18">
        <v>1165</v>
      </c>
      <c r="Q287" s="18">
        <v>1162</v>
      </c>
      <c r="R287" s="18" t="s">
        <v>811</v>
      </c>
      <c r="S287" s="20">
        <f t="shared" si="13"/>
        <v>99.999999999999972</v>
      </c>
      <c r="T287" s="20">
        <f t="shared" si="14"/>
        <v>18.867924528301884</v>
      </c>
      <c r="U287" s="2" t="s">
        <v>759</v>
      </c>
    </row>
    <row r="288" spans="3:21" x14ac:dyDescent="0.2">
      <c r="C288" s="14" t="s">
        <v>845</v>
      </c>
      <c r="D288" s="18" t="s">
        <v>848</v>
      </c>
      <c r="E288" s="18">
        <v>2.0499999999999998</v>
      </c>
      <c r="F288" s="17">
        <v>0.81788092263385792</v>
      </c>
      <c r="G288" s="17">
        <v>2.1397E-3</v>
      </c>
      <c r="H288" s="18">
        <v>1615</v>
      </c>
      <c r="I288" s="18">
        <v>26</v>
      </c>
      <c r="J288" s="18">
        <v>1255</v>
      </c>
      <c r="K288" s="18">
        <v>1110</v>
      </c>
      <c r="L288" s="18">
        <v>1186</v>
      </c>
      <c r="M288" s="18">
        <v>1188</v>
      </c>
      <c r="N288" s="18">
        <v>1163</v>
      </c>
      <c r="O288" s="18">
        <v>1258</v>
      </c>
      <c r="P288" s="18">
        <v>1216</v>
      </c>
      <c r="Q288" s="18">
        <v>1215</v>
      </c>
      <c r="R288" s="18" t="s">
        <v>811</v>
      </c>
      <c r="S288" s="20">
        <f t="shared" si="13"/>
        <v>6.4102564102564097</v>
      </c>
      <c r="T288" s="20">
        <f t="shared" si="14"/>
        <v>17.857142857142858</v>
      </c>
      <c r="U288" s="2" t="s">
        <v>759</v>
      </c>
    </row>
    <row r="289" spans="1:21" x14ac:dyDescent="0.2">
      <c r="C289" s="14" t="s">
        <v>845</v>
      </c>
      <c r="D289" s="18" t="s">
        <v>849</v>
      </c>
      <c r="E289" s="18">
        <v>3.05</v>
      </c>
      <c r="F289" s="17">
        <v>0.7986640603381191</v>
      </c>
      <c r="G289" s="17">
        <v>2.2166E-3</v>
      </c>
      <c r="H289" s="18">
        <v>1806</v>
      </c>
      <c r="I289" s="18">
        <v>27</v>
      </c>
      <c r="J289" s="18">
        <v>1401</v>
      </c>
      <c r="K289" s="18">
        <v>1285</v>
      </c>
      <c r="L289" s="18">
        <v>1342</v>
      </c>
      <c r="M289" s="18">
        <v>1340</v>
      </c>
      <c r="N289" s="18">
        <v>1220</v>
      </c>
      <c r="O289" s="18">
        <v>1311</v>
      </c>
      <c r="P289" s="18">
        <v>1272</v>
      </c>
      <c r="Q289" s="18">
        <v>1271</v>
      </c>
      <c r="R289" s="18" t="s">
        <v>811</v>
      </c>
      <c r="S289" s="20">
        <f t="shared" si="13"/>
        <v>17.241379310344826</v>
      </c>
      <c r="T289" s="20">
        <f t="shared" si="14"/>
        <v>23.809523809523807</v>
      </c>
      <c r="U289" s="2" t="s">
        <v>759</v>
      </c>
    </row>
    <row r="290" spans="1:21" x14ac:dyDescent="0.2">
      <c r="C290" s="14" t="s">
        <v>845</v>
      </c>
      <c r="D290" s="18" t="s">
        <v>850</v>
      </c>
      <c r="E290" s="18">
        <v>4.05</v>
      </c>
      <c r="F290" s="17">
        <v>0.79369436143313987</v>
      </c>
      <c r="G290" s="17">
        <v>2.3151999999999999E-3</v>
      </c>
      <c r="H290" s="18">
        <v>1856</v>
      </c>
      <c r="I290" s="18">
        <v>28</v>
      </c>
      <c r="J290" s="18">
        <v>1492</v>
      </c>
      <c r="K290" s="18">
        <v>1322</v>
      </c>
      <c r="L290" s="18">
        <v>1400</v>
      </c>
      <c r="M290" s="18">
        <v>1395</v>
      </c>
      <c r="N290" s="18">
        <v>1270</v>
      </c>
      <c r="O290" s="18">
        <v>1353</v>
      </c>
      <c r="P290" s="18">
        <v>1314</v>
      </c>
      <c r="Q290" s="18">
        <v>1313</v>
      </c>
      <c r="R290" s="18" t="s">
        <v>811</v>
      </c>
      <c r="S290" s="20">
        <f t="shared" si="13"/>
        <v>23.255813953488371</v>
      </c>
      <c r="T290" s="20">
        <f t="shared" si="14"/>
        <v>28.571428571428569</v>
      </c>
      <c r="U290" s="2" t="s">
        <v>759</v>
      </c>
    </row>
    <row r="291" spans="1:21" x14ac:dyDescent="0.2">
      <c r="C291" s="14" t="s">
        <v>845</v>
      </c>
      <c r="D291" s="18" t="s">
        <v>720</v>
      </c>
      <c r="E291" s="18">
        <v>5.05</v>
      </c>
      <c r="F291" s="17">
        <v>0.7898239335151559</v>
      </c>
      <c r="G291" s="17">
        <v>2.2667E-3</v>
      </c>
      <c r="H291" s="18">
        <v>1895</v>
      </c>
      <c r="I291" s="18">
        <v>28</v>
      </c>
      <c r="J291" s="18">
        <v>1520</v>
      </c>
      <c r="K291" s="18">
        <v>1365</v>
      </c>
      <c r="L291" s="18">
        <v>1443</v>
      </c>
      <c r="M291" s="18">
        <v>1443</v>
      </c>
      <c r="N291" s="18">
        <v>1308</v>
      </c>
      <c r="O291" s="18">
        <v>1387</v>
      </c>
      <c r="P291" s="18">
        <v>1349</v>
      </c>
      <c r="Q291" s="18">
        <v>1348</v>
      </c>
      <c r="R291" s="18" t="s">
        <v>811</v>
      </c>
      <c r="S291" s="20">
        <f t="shared" si="13"/>
        <v>-18.18181818181818</v>
      </c>
      <c r="T291" s="20">
        <f t="shared" si="14"/>
        <v>32.258064516129032</v>
      </c>
      <c r="U291" s="2" t="s">
        <v>759</v>
      </c>
    </row>
    <row r="292" spans="1:21" x14ac:dyDescent="0.2">
      <c r="C292" s="14" t="s">
        <v>845</v>
      </c>
      <c r="D292" s="18" t="s">
        <v>722</v>
      </c>
      <c r="E292" s="18">
        <v>6.05</v>
      </c>
      <c r="F292" s="17">
        <v>0.79460917283529497</v>
      </c>
      <c r="G292" s="17">
        <v>2.2864000000000001E-3</v>
      </c>
      <c r="H292" s="18">
        <v>1847</v>
      </c>
      <c r="I292" s="18">
        <v>28</v>
      </c>
      <c r="J292" s="18">
        <v>1480</v>
      </c>
      <c r="K292" s="18">
        <v>1310</v>
      </c>
      <c r="L292" s="18">
        <v>1388</v>
      </c>
      <c r="M292" s="18">
        <v>1384</v>
      </c>
      <c r="N292" s="18">
        <v>1341</v>
      </c>
      <c r="O292" s="18">
        <v>1417</v>
      </c>
      <c r="P292" s="18">
        <v>1379</v>
      </c>
      <c r="Q292" s="18">
        <v>1379</v>
      </c>
      <c r="R292" s="18" t="s">
        <v>811</v>
      </c>
      <c r="S292" s="20">
        <f t="shared" si="13"/>
        <v>27.397260273972616</v>
      </c>
      <c r="T292" s="20">
        <f t="shared" si="14"/>
        <v>32.786885245901658</v>
      </c>
      <c r="U292" s="2" t="s">
        <v>759</v>
      </c>
    </row>
    <row r="293" spans="1:21" x14ac:dyDescent="0.2">
      <c r="C293" s="14" t="s">
        <v>845</v>
      </c>
      <c r="D293" s="18" t="s">
        <v>724</v>
      </c>
      <c r="E293" s="18">
        <v>8.0500000000000007</v>
      </c>
      <c r="F293" s="17">
        <v>0.78783740568631122</v>
      </c>
      <c r="G293" s="17">
        <v>2.2398000000000001E-3</v>
      </c>
      <c r="H293" s="18">
        <v>1916</v>
      </c>
      <c r="I293" s="18">
        <v>28</v>
      </c>
      <c r="J293" s="18">
        <v>1534</v>
      </c>
      <c r="K293" s="18">
        <v>1385</v>
      </c>
      <c r="L293" s="18">
        <v>1461</v>
      </c>
      <c r="M293" s="18">
        <v>1463</v>
      </c>
      <c r="N293" s="18">
        <v>1402</v>
      </c>
      <c r="O293" s="18">
        <v>1479</v>
      </c>
      <c r="P293" s="18">
        <v>1440</v>
      </c>
      <c r="Q293" s="18">
        <v>1440</v>
      </c>
      <c r="R293" s="18" t="s">
        <v>811</v>
      </c>
      <c r="S293" s="20">
        <f t="shared" si="13"/>
        <v>200</v>
      </c>
      <c r="T293" s="20">
        <f t="shared" si="14"/>
        <v>33.333333333333336</v>
      </c>
      <c r="U293" s="2" t="s">
        <v>759</v>
      </c>
    </row>
    <row r="294" spans="1:21" x14ac:dyDescent="0.2">
      <c r="C294" s="14" t="s">
        <v>845</v>
      </c>
      <c r="D294" s="18" t="s">
        <v>726</v>
      </c>
      <c r="E294" s="18">
        <v>9.0500000000000007</v>
      </c>
      <c r="F294" s="17">
        <v>0.78731106159473252</v>
      </c>
      <c r="G294" s="17">
        <v>2.2436000000000001E-3</v>
      </c>
      <c r="H294" s="18">
        <v>1921</v>
      </c>
      <c r="I294" s="18">
        <v>28</v>
      </c>
      <c r="J294" s="18">
        <v>1538</v>
      </c>
      <c r="K294" s="18">
        <v>1389</v>
      </c>
      <c r="L294" s="18">
        <v>1466</v>
      </c>
      <c r="M294" s="18">
        <v>1468</v>
      </c>
      <c r="N294" s="18">
        <v>1431</v>
      </c>
      <c r="O294" s="18">
        <v>1509</v>
      </c>
      <c r="P294" s="18">
        <v>1470</v>
      </c>
      <c r="Q294" s="18">
        <v>1470</v>
      </c>
      <c r="R294" s="18" t="s">
        <v>811</v>
      </c>
      <c r="S294" s="20">
        <f t="shared" si="13"/>
        <v>83.333333333333329</v>
      </c>
      <c r="T294" s="20">
        <f t="shared" si="14"/>
        <v>34.482758620689651</v>
      </c>
      <c r="U294" s="2" t="s">
        <v>759</v>
      </c>
    </row>
    <row r="295" spans="1:21" x14ac:dyDescent="0.2">
      <c r="C295" s="14" t="s">
        <v>845</v>
      </c>
      <c r="D295" s="18" t="s">
        <v>728</v>
      </c>
      <c r="E295" s="18">
        <v>10.050000000000001</v>
      </c>
      <c r="F295" s="17">
        <v>0.78611581755429449</v>
      </c>
      <c r="G295" s="17">
        <v>2.2553999999999999E-3</v>
      </c>
      <c r="H295" s="18">
        <v>1933</v>
      </c>
      <c r="I295" s="18">
        <v>28</v>
      </c>
      <c r="J295" s="18">
        <v>1553</v>
      </c>
      <c r="K295" s="18">
        <v>1396</v>
      </c>
      <c r="L295" s="18">
        <v>1478</v>
      </c>
      <c r="M295" s="18">
        <v>1482</v>
      </c>
      <c r="N295" s="18">
        <v>1460</v>
      </c>
      <c r="O295" s="18">
        <v>1537</v>
      </c>
      <c r="P295" s="18">
        <v>1499</v>
      </c>
      <c r="Q295" s="18">
        <v>1499</v>
      </c>
      <c r="R295" s="18" t="s">
        <v>811</v>
      </c>
      <c r="S295" s="20">
        <f t="shared" si="13"/>
        <v>38.461538461538467</v>
      </c>
      <c r="T295" s="20">
        <f t="shared" si="14"/>
        <v>33.333333333333336</v>
      </c>
      <c r="U295" s="2" t="s">
        <v>759</v>
      </c>
    </row>
    <row r="296" spans="1:21" x14ac:dyDescent="0.2">
      <c r="C296" s="14" t="s">
        <v>845</v>
      </c>
      <c r="D296" s="18" t="s">
        <v>730</v>
      </c>
      <c r="E296" s="18">
        <v>11.05</v>
      </c>
      <c r="F296" s="17">
        <v>0.78411951565500171</v>
      </c>
      <c r="G296" s="17">
        <v>2.1262999999999998E-3</v>
      </c>
      <c r="H296" s="18">
        <v>1954</v>
      </c>
      <c r="I296" s="18">
        <v>27</v>
      </c>
      <c r="J296" s="18">
        <v>1580</v>
      </c>
      <c r="K296" s="18">
        <v>1412</v>
      </c>
      <c r="L296" s="18">
        <v>1504</v>
      </c>
      <c r="M296" s="18">
        <v>1509</v>
      </c>
      <c r="N296" s="18">
        <v>1489</v>
      </c>
      <c r="O296" s="18">
        <v>1570</v>
      </c>
      <c r="P296" s="18">
        <v>1529</v>
      </c>
      <c r="Q296" s="18">
        <v>1529</v>
      </c>
      <c r="R296" s="18" t="s">
        <v>811</v>
      </c>
      <c r="S296" s="20">
        <f t="shared" si="13"/>
        <v>-28.571428571428569</v>
      </c>
      <c r="T296" s="20">
        <f t="shared" si="14"/>
        <v>32.258064516129032</v>
      </c>
      <c r="U296" s="2" t="s">
        <v>759</v>
      </c>
    </row>
    <row r="297" spans="1:21" x14ac:dyDescent="0.2">
      <c r="C297" s="14" t="s">
        <v>845</v>
      </c>
      <c r="D297" s="18" t="s">
        <v>732</v>
      </c>
      <c r="E297" s="18">
        <v>12.05</v>
      </c>
      <c r="F297" s="17">
        <v>0.78697624769214791</v>
      </c>
      <c r="G297" s="17">
        <v>2.1624999999999999E-3</v>
      </c>
      <c r="H297" s="18">
        <v>1924</v>
      </c>
      <c r="I297" s="18">
        <v>27</v>
      </c>
      <c r="J297" s="18">
        <v>1541</v>
      </c>
      <c r="K297" s="18">
        <v>1392</v>
      </c>
      <c r="L297" s="18">
        <v>1469</v>
      </c>
      <c r="M297" s="18">
        <v>1472</v>
      </c>
      <c r="N297" s="18">
        <v>1518</v>
      </c>
      <c r="O297" s="18">
        <v>1603</v>
      </c>
      <c r="P297" s="18">
        <v>1559</v>
      </c>
      <c r="Q297" s="18">
        <v>1560</v>
      </c>
      <c r="R297" s="18" t="s">
        <v>811</v>
      </c>
      <c r="S297" s="20">
        <f t="shared" si="13"/>
        <v>-166.66666666666666</v>
      </c>
      <c r="T297" s="20">
        <f t="shared" si="14"/>
        <v>29.411764705882351</v>
      </c>
      <c r="U297" s="2" t="s">
        <v>759</v>
      </c>
    </row>
    <row r="298" spans="1:21" x14ac:dyDescent="0.2">
      <c r="C298" s="14" t="s">
        <v>845</v>
      </c>
      <c r="D298" s="18" t="s">
        <v>734</v>
      </c>
      <c r="E298" s="18">
        <v>13.05</v>
      </c>
      <c r="F298" s="17">
        <v>0.78763963672894599</v>
      </c>
      <c r="G298" s="17">
        <v>2.2030000000000001E-3</v>
      </c>
      <c r="H298" s="18">
        <v>1918</v>
      </c>
      <c r="I298" s="18">
        <v>27</v>
      </c>
      <c r="J298" s="18">
        <v>1536</v>
      </c>
      <c r="K298" s="18">
        <v>1386</v>
      </c>
      <c r="L298" s="18">
        <v>1463</v>
      </c>
      <c r="M298" s="18">
        <v>1465</v>
      </c>
      <c r="N298" s="18">
        <v>1548</v>
      </c>
      <c r="O298" s="18">
        <v>1642</v>
      </c>
      <c r="P298" s="18">
        <v>1593</v>
      </c>
      <c r="Q298" s="18">
        <v>1594</v>
      </c>
      <c r="R298" s="18" t="s">
        <v>811</v>
      </c>
      <c r="S298" s="20">
        <f t="shared" si="13"/>
        <v>10.554089709762533</v>
      </c>
      <c r="T298" s="20">
        <f t="shared" si="14"/>
        <v>25.641025641025639</v>
      </c>
      <c r="U298" s="2" t="s">
        <v>759</v>
      </c>
    </row>
    <row r="299" spans="1:21" x14ac:dyDescent="0.2">
      <c r="A299" s="56"/>
      <c r="B299" s="62"/>
      <c r="C299" s="14" t="s">
        <v>845</v>
      </c>
      <c r="D299" s="18" t="s">
        <v>12</v>
      </c>
      <c r="E299" s="18">
        <v>17.05</v>
      </c>
      <c r="F299" s="17">
        <v>0.75679308631256059</v>
      </c>
      <c r="G299" s="17">
        <v>2.5509999999999999E-3</v>
      </c>
      <c r="H299" s="18">
        <v>2239</v>
      </c>
      <c r="I299" s="18">
        <v>32</v>
      </c>
      <c r="J299" s="18">
        <v>1930</v>
      </c>
      <c r="K299" s="18">
        <v>1748</v>
      </c>
      <c r="L299" s="18">
        <v>1842</v>
      </c>
      <c r="M299" s="18">
        <v>1843</v>
      </c>
      <c r="N299" s="18">
        <v>1705</v>
      </c>
      <c r="O299" s="18">
        <v>1797</v>
      </c>
      <c r="P299" s="18">
        <v>1750</v>
      </c>
      <c r="Q299" s="18">
        <v>1750</v>
      </c>
      <c r="R299" s="18" t="s">
        <v>811</v>
      </c>
      <c r="S299" s="20">
        <f t="shared" si="13"/>
        <v>55.55555555555555</v>
      </c>
      <c r="T299" s="20">
        <f t="shared" si="14"/>
        <v>26.315789473684209</v>
      </c>
      <c r="U299" s="2" t="s">
        <v>759</v>
      </c>
    </row>
    <row r="300" spans="1:21" x14ac:dyDescent="0.2">
      <c r="A300" s="56"/>
      <c r="B300" s="62"/>
      <c r="C300" s="14" t="s">
        <v>845</v>
      </c>
      <c r="D300" s="18" t="s">
        <v>16</v>
      </c>
      <c r="E300" s="18">
        <v>18.05</v>
      </c>
      <c r="F300" s="17">
        <v>0.75529349435508364</v>
      </c>
      <c r="G300" s="17">
        <v>2.1549999999999998E-3</v>
      </c>
      <c r="H300" s="18">
        <v>2254</v>
      </c>
      <c r="I300" s="18">
        <v>28</v>
      </c>
      <c r="J300" s="18">
        <v>1940</v>
      </c>
      <c r="K300" s="18">
        <v>1785</v>
      </c>
      <c r="L300" s="18">
        <v>1860</v>
      </c>
      <c r="M300" s="18">
        <v>1860</v>
      </c>
      <c r="N300" s="18">
        <v>1743</v>
      </c>
      <c r="O300" s="18">
        <v>1833</v>
      </c>
      <c r="P300" s="18">
        <v>1787</v>
      </c>
      <c r="Q300" s="18">
        <v>1788</v>
      </c>
      <c r="R300" s="18" t="s">
        <v>811</v>
      </c>
      <c r="S300" s="20">
        <f t="shared" si="13"/>
        <v>-23.255813953488371</v>
      </c>
      <c r="T300" s="20">
        <f t="shared" si="14"/>
        <v>29.411764705882351</v>
      </c>
      <c r="U300" s="2" t="s">
        <v>759</v>
      </c>
    </row>
    <row r="301" spans="1:21" x14ac:dyDescent="0.2">
      <c r="A301" s="56"/>
      <c r="B301" s="62"/>
      <c r="C301" s="14" t="s">
        <v>845</v>
      </c>
      <c r="D301" s="18" t="s">
        <v>20</v>
      </c>
      <c r="E301" s="18">
        <v>19.05</v>
      </c>
      <c r="F301" s="17">
        <v>0.75881995817687198</v>
      </c>
      <c r="G301" s="17">
        <v>2.1516E-3</v>
      </c>
      <c r="H301" s="18">
        <v>2217</v>
      </c>
      <c r="I301" s="18">
        <v>28</v>
      </c>
      <c r="J301" s="18">
        <v>1891</v>
      </c>
      <c r="K301" s="18">
        <v>1727</v>
      </c>
      <c r="L301" s="18">
        <v>1817</v>
      </c>
      <c r="M301" s="18">
        <v>1820</v>
      </c>
      <c r="N301" s="18">
        <v>1779</v>
      </c>
      <c r="O301" s="18">
        <v>1864</v>
      </c>
      <c r="P301" s="18">
        <v>1822</v>
      </c>
      <c r="Q301" s="18">
        <v>1822</v>
      </c>
      <c r="R301" s="18" t="s">
        <v>811</v>
      </c>
      <c r="S301" s="20">
        <f t="shared" si="13"/>
        <v>-179.99999999999972</v>
      </c>
      <c r="T301" s="20">
        <f t="shared" si="14"/>
        <v>31.034482758620641</v>
      </c>
      <c r="U301" s="2" t="s">
        <v>759</v>
      </c>
    </row>
    <row r="302" spans="1:21" x14ac:dyDescent="0.2">
      <c r="A302" s="56"/>
      <c r="B302" s="52"/>
      <c r="C302" s="14" t="s">
        <v>845</v>
      </c>
      <c r="D302" s="18" t="s">
        <v>197</v>
      </c>
      <c r="E302" s="18">
        <v>19.95</v>
      </c>
      <c r="F302" s="23">
        <v>0.759222046798392</v>
      </c>
      <c r="G302" s="23">
        <v>1.9737000000000001E-3</v>
      </c>
      <c r="H302" s="18">
        <v>2213</v>
      </c>
      <c r="I302" s="18">
        <v>26</v>
      </c>
      <c r="J302" s="18">
        <v>1882</v>
      </c>
      <c r="K302" s="18">
        <v>1726</v>
      </c>
      <c r="L302" s="18">
        <v>1812</v>
      </c>
      <c r="M302" s="18">
        <v>1816</v>
      </c>
      <c r="N302" s="18">
        <v>1810</v>
      </c>
      <c r="O302" s="18">
        <v>1891</v>
      </c>
      <c r="P302" s="18">
        <v>1851</v>
      </c>
      <c r="Q302" s="18">
        <v>1851</v>
      </c>
      <c r="R302" s="18" t="s">
        <v>811</v>
      </c>
      <c r="S302" s="20">
        <f t="shared" si="13"/>
        <v>21.153846153846182</v>
      </c>
      <c r="T302" s="20">
        <f t="shared" si="14"/>
        <v>29.729729729729769</v>
      </c>
      <c r="U302" s="2" t="s">
        <v>759</v>
      </c>
    </row>
    <row r="303" spans="1:21" x14ac:dyDescent="0.2">
      <c r="A303" s="56"/>
      <c r="B303" s="52"/>
      <c r="C303" s="14" t="s">
        <v>845</v>
      </c>
      <c r="D303" s="18" t="s">
        <v>200</v>
      </c>
      <c r="E303" s="18">
        <v>21.05</v>
      </c>
      <c r="F303" s="17">
        <v>0.75495441729411206</v>
      </c>
      <c r="G303" s="17">
        <v>2.0723E-3</v>
      </c>
      <c r="H303" s="18">
        <v>2258</v>
      </c>
      <c r="I303" s="18">
        <v>27</v>
      </c>
      <c r="J303" s="18">
        <v>1941</v>
      </c>
      <c r="K303" s="18">
        <v>1792</v>
      </c>
      <c r="L303" s="18">
        <v>1864</v>
      </c>
      <c r="M303" s="18">
        <v>1864</v>
      </c>
      <c r="N303" s="18">
        <v>1849</v>
      </c>
      <c r="O303" s="18">
        <v>1929</v>
      </c>
      <c r="P303" s="18">
        <v>1888</v>
      </c>
      <c r="Q303" s="18">
        <v>1888</v>
      </c>
      <c r="R303" s="18" t="s">
        <v>811</v>
      </c>
      <c r="S303" s="20">
        <v>0</v>
      </c>
      <c r="T303" s="20">
        <f t="shared" si="14"/>
        <v>27.777777777777775</v>
      </c>
      <c r="U303" s="2" t="s">
        <v>759</v>
      </c>
    </row>
    <row r="304" spans="1:21" x14ac:dyDescent="0.2">
      <c r="A304" s="56"/>
      <c r="B304" s="52"/>
      <c r="C304" s="14" t="s">
        <v>845</v>
      </c>
      <c r="D304" s="18" t="s">
        <v>851</v>
      </c>
      <c r="E304" s="18">
        <v>22.05</v>
      </c>
      <c r="F304" s="17">
        <v>0.75498436338229347</v>
      </c>
      <c r="G304" s="17">
        <v>2.2653999999999999E-3</v>
      </c>
      <c r="H304" s="18">
        <v>2258</v>
      </c>
      <c r="I304" s="18">
        <v>29</v>
      </c>
      <c r="J304" s="18">
        <v>1945</v>
      </c>
      <c r="K304" s="18">
        <v>1785</v>
      </c>
      <c r="L304" s="18">
        <v>1864</v>
      </c>
      <c r="M304" s="18">
        <v>1864</v>
      </c>
      <c r="N304" s="18">
        <v>1884</v>
      </c>
      <c r="O304" s="18">
        <v>1967</v>
      </c>
      <c r="P304" s="18">
        <v>1923</v>
      </c>
      <c r="Q304" s="18">
        <v>1924</v>
      </c>
      <c r="R304" s="18" t="s">
        <v>811</v>
      </c>
      <c r="S304" s="20">
        <f t="shared" si="13"/>
        <v>14.666666666666639</v>
      </c>
      <c r="T304" s="20">
        <f t="shared" si="14"/>
        <v>25.581395348837159</v>
      </c>
      <c r="U304" s="2" t="s">
        <v>759</v>
      </c>
    </row>
    <row r="305" spans="1:21" x14ac:dyDescent="0.2">
      <c r="A305" s="56"/>
      <c r="B305" s="62"/>
      <c r="C305" s="14" t="s">
        <v>845</v>
      </c>
      <c r="D305" s="18" t="s">
        <v>24</v>
      </c>
      <c r="E305" s="18">
        <v>23.15</v>
      </c>
      <c r="F305" s="17">
        <v>0.74874601092904247</v>
      </c>
      <c r="G305" s="17">
        <v>2.1475000000000001E-3</v>
      </c>
      <c r="H305" s="18">
        <v>2324</v>
      </c>
      <c r="I305" s="18">
        <v>28</v>
      </c>
      <c r="J305" s="18">
        <v>2022</v>
      </c>
      <c r="K305" s="18">
        <v>1864</v>
      </c>
      <c r="L305" s="18">
        <v>1939</v>
      </c>
      <c r="M305" s="18">
        <v>1938</v>
      </c>
      <c r="N305" s="18">
        <v>1925</v>
      </c>
      <c r="O305" s="18">
        <v>2012</v>
      </c>
      <c r="P305" s="18">
        <v>1966</v>
      </c>
      <c r="Q305" s="18">
        <v>1967</v>
      </c>
      <c r="R305" s="18" t="s">
        <v>811</v>
      </c>
      <c r="S305" s="20">
        <f t="shared" si="13"/>
        <v>35.714285714285715</v>
      </c>
      <c r="T305" s="20">
        <f t="shared" si="14"/>
        <v>24.390243902439025</v>
      </c>
      <c r="U305" s="2" t="s">
        <v>759</v>
      </c>
    </row>
    <row r="306" spans="1:21" x14ac:dyDescent="0.2">
      <c r="A306" s="56"/>
      <c r="B306" s="62"/>
      <c r="C306" s="14" t="s">
        <v>845</v>
      </c>
      <c r="D306" s="18" t="s">
        <v>28</v>
      </c>
      <c r="E306" s="18">
        <v>24.15</v>
      </c>
      <c r="F306" s="30">
        <v>0.74650000000000005</v>
      </c>
      <c r="G306" s="30">
        <v>2.0999999999999999E-3</v>
      </c>
      <c r="H306" s="18">
        <v>2349</v>
      </c>
      <c r="I306" s="18">
        <v>27</v>
      </c>
      <c r="J306" s="18">
        <v>2054</v>
      </c>
      <c r="K306" s="18">
        <v>1882</v>
      </c>
      <c r="L306" s="18">
        <v>1967</v>
      </c>
      <c r="M306" s="18">
        <v>1966</v>
      </c>
      <c r="N306" s="18">
        <v>1965</v>
      </c>
      <c r="O306" s="18">
        <v>2055</v>
      </c>
      <c r="P306" s="18">
        <v>2008</v>
      </c>
      <c r="Q306" s="18">
        <v>2008</v>
      </c>
      <c r="R306" s="18" t="s">
        <v>811</v>
      </c>
      <c r="S306" s="20">
        <f t="shared" si="13"/>
        <v>-200</v>
      </c>
      <c r="T306" s="20">
        <f t="shared" si="14"/>
        <v>22.222222222222221</v>
      </c>
      <c r="U306" s="2" t="s">
        <v>759</v>
      </c>
    </row>
    <row r="307" spans="1:21" x14ac:dyDescent="0.2">
      <c r="A307" s="56"/>
      <c r="B307" s="62"/>
      <c r="C307" s="14" t="s">
        <v>845</v>
      </c>
      <c r="D307" s="18" t="s">
        <v>32</v>
      </c>
      <c r="E307" s="18">
        <v>25.15</v>
      </c>
      <c r="F307" s="17">
        <v>0.74697794397266071</v>
      </c>
      <c r="G307" s="17">
        <v>2.7057000000000001E-3</v>
      </c>
      <c r="H307" s="18">
        <v>2343</v>
      </c>
      <c r="I307" s="18">
        <v>34</v>
      </c>
      <c r="J307" s="18">
        <v>2059</v>
      </c>
      <c r="K307" s="18">
        <v>1870</v>
      </c>
      <c r="L307" s="18">
        <v>1962</v>
      </c>
      <c r="M307" s="18">
        <v>1960</v>
      </c>
      <c r="N307" s="18">
        <v>2007</v>
      </c>
      <c r="O307" s="18">
        <v>2101</v>
      </c>
      <c r="P307" s="18">
        <v>2053</v>
      </c>
      <c r="Q307" s="18">
        <v>2053</v>
      </c>
      <c r="R307" s="18" t="s">
        <v>811</v>
      </c>
      <c r="S307" s="20">
        <f t="shared" si="13"/>
        <v>11.194029850746269</v>
      </c>
      <c r="T307" s="20">
        <f t="shared" si="14"/>
        <v>20.27027027027027</v>
      </c>
      <c r="U307" s="2" t="s">
        <v>759</v>
      </c>
    </row>
    <row r="308" spans="1:21" x14ac:dyDescent="0.2">
      <c r="A308" s="56"/>
      <c r="B308" s="52"/>
      <c r="C308" s="14" t="s">
        <v>845</v>
      </c>
      <c r="D308" s="18" t="s">
        <v>209</v>
      </c>
      <c r="E308" s="18">
        <v>25.9</v>
      </c>
      <c r="F308" s="17">
        <v>0.74199930283301607</v>
      </c>
      <c r="G308" s="17">
        <v>2.0609999999999999E-3</v>
      </c>
      <c r="H308" s="18">
        <v>2397</v>
      </c>
      <c r="I308" s="18">
        <v>27</v>
      </c>
      <c r="J308" s="18">
        <v>2113</v>
      </c>
      <c r="K308" s="18">
        <v>1945</v>
      </c>
      <c r="L308" s="18">
        <v>2029</v>
      </c>
      <c r="M308" s="18">
        <v>2029</v>
      </c>
      <c r="N308" s="18">
        <v>2042</v>
      </c>
      <c r="O308" s="18">
        <v>2140</v>
      </c>
      <c r="P308" s="18">
        <v>2089</v>
      </c>
      <c r="Q308" s="18">
        <v>2090</v>
      </c>
      <c r="R308" s="18" t="s">
        <v>811</v>
      </c>
      <c r="S308" s="20">
        <f t="shared" si="13"/>
        <v>16.406250000000011</v>
      </c>
      <c r="T308" s="20">
        <f t="shared" si="14"/>
        <v>17.796610169491537</v>
      </c>
      <c r="U308" s="2" t="s">
        <v>759</v>
      </c>
    </row>
    <row r="309" spans="1:21" x14ac:dyDescent="0.2">
      <c r="A309" s="56"/>
      <c r="B309" s="62"/>
      <c r="C309" s="14" t="s">
        <v>845</v>
      </c>
      <c r="D309" s="18" t="s">
        <v>36</v>
      </c>
      <c r="E309" s="18">
        <v>26.95</v>
      </c>
      <c r="F309" s="17">
        <v>0.73699185937939138</v>
      </c>
      <c r="G309" s="17">
        <v>2.1824000000000001E-3</v>
      </c>
      <c r="H309" s="18">
        <v>2451</v>
      </c>
      <c r="I309" s="18">
        <v>29</v>
      </c>
      <c r="J309" s="18">
        <v>2185</v>
      </c>
      <c r="K309" s="18">
        <v>1990</v>
      </c>
      <c r="L309" s="18">
        <v>2093</v>
      </c>
      <c r="M309" s="18">
        <v>2094</v>
      </c>
      <c r="N309" s="18">
        <v>2098</v>
      </c>
      <c r="O309" s="18">
        <v>2205</v>
      </c>
      <c r="P309" s="18">
        <v>2147</v>
      </c>
      <c r="Q309" s="18">
        <v>2149</v>
      </c>
      <c r="R309" s="18" t="s">
        <v>811</v>
      </c>
      <c r="S309" s="20">
        <f t="shared" si="13"/>
        <v>7.042253521126761</v>
      </c>
      <c r="T309" s="20">
        <f t="shared" si="14"/>
        <v>15.384615384615385</v>
      </c>
      <c r="U309" s="2" t="s">
        <v>759</v>
      </c>
    </row>
    <row r="310" spans="1:21" x14ac:dyDescent="0.2">
      <c r="A310" s="56"/>
      <c r="B310" s="62"/>
      <c r="C310" s="14" t="s">
        <v>845</v>
      </c>
      <c r="D310" s="18" t="s">
        <v>40</v>
      </c>
      <c r="E310" s="18">
        <v>27.95</v>
      </c>
      <c r="F310" s="17">
        <v>0.72692685436622728</v>
      </c>
      <c r="G310" s="17">
        <v>2.0449999999999999E-3</v>
      </c>
      <c r="H310" s="18">
        <v>2562</v>
      </c>
      <c r="I310" s="18">
        <v>28</v>
      </c>
      <c r="J310" s="18">
        <v>2310</v>
      </c>
      <c r="K310" s="18">
        <v>2149</v>
      </c>
      <c r="L310" s="18">
        <v>2235</v>
      </c>
      <c r="M310" s="18">
        <v>2239</v>
      </c>
      <c r="N310" s="18">
        <v>2158</v>
      </c>
      <c r="O310" s="18">
        <v>2273</v>
      </c>
      <c r="P310" s="18">
        <v>2213</v>
      </c>
      <c r="Q310" s="18">
        <v>2214</v>
      </c>
      <c r="R310" s="18" t="s">
        <v>811</v>
      </c>
      <c r="S310" s="20">
        <f t="shared" si="13"/>
        <v>36.538461538461512</v>
      </c>
      <c r="T310" s="20">
        <f t="shared" si="14"/>
        <v>14.393939393939382</v>
      </c>
      <c r="U310" s="2" t="s">
        <v>759</v>
      </c>
    </row>
    <row r="311" spans="1:21" x14ac:dyDescent="0.2">
      <c r="A311" s="56"/>
      <c r="B311" s="62"/>
      <c r="C311" s="14" t="s">
        <v>845</v>
      </c>
      <c r="D311" s="18" t="s">
        <v>44</v>
      </c>
      <c r="E311" s="18">
        <v>28.9</v>
      </c>
      <c r="F311" s="17">
        <v>0.72456017758463442</v>
      </c>
      <c r="G311" s="17">
        <v>2.1949000000000001E-3</v>
      </c>
      <c r="H311" s="18">
        <v>2588</v>
      </c>
      <c r="I311" s="18">
        <v>29</v>
      </c>
      <c r="J311" s="18">
        <v>2334</v>
      </c>
      <c r="K311" s="18">
        <v>2166</v>
      </c>
      <c r="L311" s="18">
        <v>2261</v>
      </c>
      <c r="M311" s="18">
        <v>2272</v>
      </c>
      <c r="N311" s="18">
        <v>2224</v>
      </c>
      <c r="O311" s="18">
        <v>2333</v>
      </c>
      <c r="P311" s="18">
        <v>2281</v>
      </c>
      <c r="Q311" s="18">
        <v>2280</v>
      </c>
      <c r="R311" s="18" t="s">
        <v>811</v>
      </c>
      <c r="S311" s="20">
        <f t="shared" si="13"/>
        <v>13.636363636363669</v>
      </c>
      <c r="T311" s="20">
        <f t="shared" si="14"/>
        <v>13.793103448275895</v>
      </c>
      <c r="U311" s="2" t="s">
        <v>759</v>
      </c>
    </row>
    <row r="312" spans="1:21" x14ac:dyDescent="0.2">
      <c r="A312" s="56"/>
      <c r="B312" s="62"/>
      <c r="C312" s="14" t="s">
        <v>845</v>
      </c>
      <c r="D312" s="18" t="s">
        <v>48</v>
      </c>
      <c r="E312" s="18">
        <v>30.1</v>
      </c>
      <c r="F312" s="17">
        <v>0.71814495604806139</v>
      </c>
      <c r="G312" s="17">
        <v>2.0167000000000002E-3</v>
      </c>
      <c r="H312" s="18">
        <v>2660</v>
      </c>
      <c r="I312" s="18">
        <v>28</v>
      </c>
      <c r="J312" s="18">
        <v>2431</v>
      </c>
      <c r="K312" s="18">
        <v>2292</v>
      </c>
      <c r="L312" s="18">
        <v>2349</v>
      </c>
      <c r="M312" s="18">
        <v>2342</v>
      </c>
      <c r="N312" s="18">
        <v>2310</v>
      </c>
      <c r="O312" s="18">
        <v>2425</v>
      </c>
      <c r="P312" s="18">
        <v>2367</v>
      </c>
      <c r="Q312" s="18">
        <v>2367</v>
      </c>
      <c r="R312" s="18" t="s">
        <v>811</v>
      </c>
      <c r="S312" s="20">
        <f t="shared" si="13"/>
        <v>10.25641025641022</v>
      </c>
      <c r="T312" s="20">
        <f t="shared" si="14"/>
        <v>12.903225806451568</v>
      </c>
      <c r="U312" s="2" t="s">
        <v>759</v>
      </c>
    </row>
    <row r="313" spans="1:21" x14ac:dyDescent="0.2">
      <c r="A313" s="56"/>
      <c r="B313" s="62"/>
      <c r="C313" s="14" t="s">
        <v>845</v>
      </c>
      <c r="D313" s="18" t="s">
        <v>220</v>
      </c>
      <c r="E313" s="18">
        <v>30.9</v>
      </c>
      <c r="F313" s="17">
        <v>0.71204655996526955</v>
      </c>
      <c r="G313" s="17">
        <v>1.9913999999999999E-3</v>
      </c>
      <c r="H313" s="18">
        <v>2728</v>
      </c>
      <c r="I313" s="18">
        <v>27</v>
      </c>
      <c r="J313" s="18">
        <v>2540</v>
      </c>
      <c r="K313" s="18">
        <v>2333</v>
      </c>
      <c r="L313" s="18">
        <v>2427</v>
      </c>
      <c r="M313" s="18">
        <v>2422</v>
      </c>
      <c r="N313" s="18">
        <v>2370</v>
      </c>
      <c r="O313" s="18">
        <v>2491</v>
      </c>
      <c r="P313" s="18">
        <v>2430</v>
      </c>
      <c r="Q313" s="18">
        <v>2429</v>
      </c>
      <c r="R313" s="18" t="s">
        <v>811</v>
      </c>
      <c r="S313" s="20">
        <f t="shared" si="13"/>
        <v>3.92156862745099</v>
      </c>
      <c r="T313" s="20">
        <f t="shared" si="14"/>
        <v>11.32075471698116</v>
      </c>
      <c r="U313" s="2" t="s">
        <v>759</v>
      </c>
    </row>
    <row r="314" spans="1:21" x14ac:dyDescent="0.2">
      <c r="A314" s="56"/>
      <c r="B314" s="62"/>
      <c r="C314" s="14" t="s">
        <v>845</v>
      </c>
      <c r="D314" s="18" t="s">
        <v>52</v>
      </c>
      <c r="E314" s="18">
        <v>31.5</v>
      </c>
      <c r="F314" s="17">
        <v>0.70423676573880056</v>
      </c>
      <c r="G314" s="17">
        <v>2.0198999999999998E-3</v>
      </c>
      <c r="H314" s="18">
        <v>2817</v>
      </c>
      <c r="I314" s="18">
        <v>28</v>
      </c>
      <c r="J314" s="18">
        <v>2686</v>
      </c>
      <c r="K314" s="18">
        <v>2471</v>
      </c>
      <c r="L314" s="18">
        <v>2580</v>
      </c>
      <c r="M314" s="18">
        <v>2583</v>
      </c>
      <c r="N314" s="18">
        <v>2419</v>
      </c>
      <c r="O314" s="18">
        <v>2548</v>
      </c>
      <c r="P314" s="18">
        <v>2481</v>
      </c>
      <c r="Q314" s="18">
        <v>2482</v>
      </c>
      <c r="R314" s="18" t="s">
        <v>811</v>
      </c>
      <c r="S314" s="20">
        <f t="shared" si="13"/>
        <v>7.1428571428571317</v>
      </c>
      <c r="T314" s="20">
        <f t="shared" si="14"/>
        <v>10.843373493975886</v>
      </c>
      <c r="U314" s="2" t="s">
        <v>759</v>
      </c>
    </row>
    <row r="315" spans="1:21" x14ac:dyDescent="0.2">
      <c r="A315" s="56"/>
      <c r="B315" s="52"/>
      <c r="C315" s="14" t="s">
        <v>845</v>
      </c>
      <c r="D315" s="18" t="s">
        <v>56</v>
      </c>
      <c r="E315" s="18">
        <v>32.4</v>
      </c>
      <c r="F315" s="17">
        <v>0.69515821398458688</v>
      </c>
      <c r="G315" s="17">
        <v>2.4306000000000002E-3</v>
      </c>
      <c r="H315" s="18">
        <v>2921</v>
      </c>
      <c r="I315" s="18">
        <v>33</v>
      </c>
      <c r="J315" s="18">
        <v>2764</v>
      </c>
      <c r="K315" s="18">
        <v>2644</v>
      </c>
      <c r="L315" s="18">
        <v>2706</v>
      </c>
      <c r="M315" s="18">
        <v>2710</v>
      </c>
      <c r="N315" s="18">
        <v>2499</v>
      </c>
      <c r="O315" s="18">
        <v>2632</v>
      </c>
      <c r="P315" s="18">
        <v>2564</v>
      </c>
      <c r="Q315" s="18">
        <v>2565</v>
      </c>
      <c r="R315" s="18" t="s">
        <v>811</v>
      </c>
      <c r="S315" s="20">
        <f t="shared" si="13"/>
        <v>81.25000000000027</v>
      </c>
      <c r="T315" s="20">
        <f t="shared" si="14"/>
        <v>12.037037037037077</v>
      </c>
      <c r="U315" s="2" t="s">
        <v>759</v>
      </c>
    </row>
    <row r="316" spans="1:21" x14ac:dyDescent="0.2">
      <c r="A316" s="56"/>
      <c r="B316" s="52"/>
      <c r="C316" s="14" t="s">
        <v>845</v>
      </c>
      <c r="D316" s="18" t="s">
        <v>226</v>
      </c>
      <c r="E316" s="18">
        <v>33.700000000000003</v>
      </c>
      <c r="F316" s="17">
        <v>0.69362046156057322</v>
      </c>
      <c r="G316" s="17">
        <v>1.8129999999999999E-3</v>
      </c>
      <c r="H316" s="18">
        <v>2939</v>
      </c>
      <c r="I316" s="18">
        <v>26</v>
      </c>
      <c r="J316" s="18">
        <v>2761</v>
      </c>
      <c r="K316" s="18">
        <v>2680</v>
      </c>
      <c r="L316" s="18">
        <v>2722</v>
      </c>
      <c r="M316" s="18">
        <v>2722</v>
      </c>
      <c r="N316" s="18">
        <v>2605</v>
      </c>
      <c r="O316" s="18">
        <v>2731</v>
      </c>
      <c r="P316" s="18">
        <v>2676</v>
      </c>
      <c r="Q316" s="18">
        <v>2673</v>
      </c>
      <c r="R316" s="18" t="s">
        <v>811</v>
      </c>
      <c r="S316" s="20">
        <f t="shared" si="13"/>
        <v>19.402985074626823</v>
      </c>
      <c r="T316" s="20">
        <f t="shared" si="14"/>
        <v>14.130434782608665</v>
      </c>
      <c r="U316" s="2" t="s">
        <v>759</v>
      </c>
    </row>
    <row r="317" spans="1:21" x14ac:dyDescent="0.2">
      <c r="A317" s="56"/>
      <c r="B317" s="52"/>
      <c r="C317" s="14" t="s">
        <v>845</v>
      </c>
      <c r="D317" s="18" t="s">
        <v>852</v>
      </c>
      <c r="E317" s="18">
        <v>35</v>
      </c>
      <c r="F317" s="30">
        <v>0.68630000000000002</v>
      </c>
      <c r="G317" s="30">
        <v>1.8E-3</v>
      </c>
      <c r="H317" s="18">
        <v>3024</v>
      </c>
      <c r="I317" s="18">
        <v>26</v>
      </c>
      <c r="J317" s="18">
        <v>2851</v>
      </c>
      <c r="K317" s="18">
        <v>2736</v>
      </c>
      <c r="L317" s="18">
        <v>2789</v>
      </c>
      <c r="M317" s="18">
        <v>2786</v>
      </c>
      <c r="N317" s="18">
        <v>2703</v>
      </c>
      <c r="O317" s="18">
        <v>2816</v>
      </c>
      <c r="P317" s="18">
        <v>2767</v>
      </c>
      <c r="Q317" s="18">
        <v>2765</v>
      </c>
      <c r="R317" s="18" t="s">
        <v>811</v>
      </c>
      <c r="S317" s="20">
        <f t="shared" si="13"/>
        <v>14.367816091954023</v>
      </c>
      <c r="T317" s="20">
        <f t="shared" si="14"/>
        <v>16.44736842105263</v>
      </c>
      <c r="U317" s="2" t="s">
        <v>759</v>
      </c>
    </row>
    <row r="318" spans="1:21" x14ac:dyDescent="0.2">
      <c r="A318" s="56"/>
      <c r="B318" s="62"/>
      <c r="C318" s="14" t="s">
        <v>845</v>
      </c>
      <c r="D318" s="18" t="s">
        <v>60</v>
      </c>
      <c r="E318" s="18">
        <v>36.25</v>
      </c>
      <c r="F318" s="17">
        <v>0.67941499393842741</v>
      </c>
      <c r="G318" s="17">
        <v>2.6028000000000002E-3</v>
      </c>
      <c r="H318" s="18">
        <v>3105</v>
      </c>
      <c r="I318" s="18">
        <v>36</v>
      </c>
      <c r="J318" s="18">
        <v>2972</v>
      </c>
      <c r="K318" s="18">
        <v>2775</v>
      </c>
      <c r="L318" s="18">
        <v>2876</v>
      </c>
      <c r="M318" s="18">
        <v>2876</v>
      </c>
      <c r="N318" s="18">
        <v>2790</v>
      </c>
      <c r="O318" s="18">
        <v>2895</v>
      </c>
      <c r="P318" s="18">
        <v>2840</v>
      </c>
      <c r="Q318" s="18">
        <v>2841</v>
      </c>
      <c r="R318" s="18" t="s">
        <v>811</v>
      </c>
      <c r="S318" s="20">
        <f t="shared" si="13"/>
        <v>13.529411764705866</v>
      </c>
      <c r="T318" s="20">
        <f t="shared" si="14"/>
        <v>17.692307692307672</v>
      </c>
      <c r="U318" s="2" t="s">
        <v>759</v>
      </c>
    </row>
    <row r="319" spans="1:21" ht="17" thickBot="1" x14ac:dyDescent="0.25">
      <c r="A319" s="56"/>
      <c r="B319" s="62"/>
      <c r="C319" s="31" t="s">
        <v>845</v>
      </c>
      <c r="D319" s="31" t="s">
        <v>64</v>
      </c>
      <c r="E319" s="31">
        <v>37.4</v>
      </c>
      <c r="F319" s="32">
        <v>0.67380810882380882</v>
      </c>
      <c r="G319" s="32">
        <v>1.8652E-3</v>
      </c>
      <c r="H319" s="31">
        <v>3172</v>
      </c>
      <c r="I319" s="31">
        <v>27</v>
      </c>
      <c r="J319" s="31">
        <v>3055</v>
      </c>
      <c r="K319" s="31">
        <v>2865</v>
      </c>
      <c r="L319" s="31">
        <v>2961</v>
      </c>
      <c r="M319" s="31">
        <v>2960</v>
      </c>
      <c r="N319" s="31">
        <v>2848</v>
      </c>
      <c r="O319" s="31">
        <v>2968</v>
      </c>
      <c r="P319" s="31">
        <v>2906</v>
      </c>
      <c r="Q319" s="31">
        <v>2906</v>
      </c>
      <c r="R319" s="31" t="s">
        <v>811</v>
      </c>
      <c r="S319" s="33" t="s">
        <v>785</v>
      </c>
      <c r="T319" s="33" t="s">
        <v>785</v>
      </c>
      <c r="U319" s="5" t="s">
        <v>759</v>
      </c>
    </row>
    <row r="320" spans="1:21" x14ac:dyDescent="0.2">
      <c r="A320" s="56"/>
    </row>
  </sheetData>
  <mergeCells count="45">
    <mergeCell ref="T180:T181"/>
    <mergeCell ref="C1:U4"/>
    <mergeCell ref="F180:F181"/>
    <mergeCell ref="G180:G181"/>
    <mergeCell ref="H180:H181"/>
    <mergeCell ref="I180:I181"/>
    <mergeCell ref="J180:J181"/>
    <mergeCell ref="K180:K181"/>
    <mergeCell ref="L180:L181"/>
    <mergeCell ref="M180:M181"/>
    <mergeCell ref="N180:N181"/>
    <mergeCell ref="O180:O181"/>
    <mergeCell ref="P180:P181"/>
    <mergeCell ref="Q180:Q181"/>
    <mergeCell ref="R180:R181"/>
    <mergeCell ref="S180:S181"/>
    <mergeCell ref="F182:F183"/>
    <mergeCell ref="G182:G183"/>
    <mergeCell ref="H182:H183"/>
    <mergeCell ref="I182:I183"/>
    <mergeCell ref="J182:J183"/>
    <mergeCell ref="J259:M259"/>
    <mergeCell ref="N259:Q259"/>
    <mergeCell ref="L182:L183"/>
    <mergeCell ref="M182:M183"/>
    <mergeCell ref="N182:N183"/>
    <mergeCell ref="O182:O183"/>
    <mergeCell ref="P182:P183"/>
    <mergeCell ref="Q182:Q183"/>
    <mergeCell ref="K182:K183"/>
    <mergeCell ref="R182:R183"/>
    <mergeCell ref="S182:S183"/>
    <mergeCell ref="T182:T183"/>
    <mergeCell ref="J258:M258"/>
    <mergeCell ref="N258:Q258"/>
    <mergeCell ref="J263:M263"/>
    <mergeCell ref="N263:Q263"/>
    <mergeCell ref="J264:M264"/>
    <mergeCell ref="N264:Q264"/>
    <mergeCell ref="J260:M260"/>
    <mergeCell ref="N260:Q260"/>
    <mergeCell ref="J261:M261"/>
    <mergeCell ref="N261:Q261"/>
    <mergeCell ref="J262:M262"/>
    <mergeCell ref="N262:Q26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23993-0AF1-7042-A89E-D539C198F223}">
  <dimension ref="A1:BM264"/>
  <sheetViews>
    <sheetView tabSelected="1" topLeftCell="A112" workbookViewId="0">
      <selection activeCell="C130" sqref="C130:M130"/>
    </sheetView>
  </sheetViews>
  <sheetFormatPr baseColWidth="10" defaultRowHeight="16" x14ac:dyDescent="0.2"/>
  <cols>
    <col min="1" max="1" width="10.83203125" style="80"/>
    <col min="2" max="2" width="12" style="80" customWidth="1"/>
    <col min="3" max="3" width="12.5" style="80" customWidth="1"/>
    <col min="4" max="4" width="10.83203125" style="80"/>
    <col min="5" max="5" width="15" style="80" bestFit="1" customWidth="1"/>
    <col min="6" max="6" width="10.83203125" style="80"/>
    <col min="7" max="7" width="13.83203125" style="80" bestFit="1" customWidth="1"/>
    <col min="8" max="8" width="15" style="80" bestFit="1" customWidth="1"/>
    <col min="9" max="9" width="16.5" style="80" bestFit="1" customWidth="1"/>
    <col min="10" max="11" width="10.83203125" style="80"/>
    <col min="12" max="12" width="15" style="80" bestFit="1" customWidth="1"/>
    <col min="13" max="13" width="12.6640625" style="80" bestFit="1" customWidth="1"/>
    <col min="14" max="14" width="10.83203125" style="80"/>
    <col min="15" max="15" width="16.33203125" style="80" bestFit="1" customWidth="1"/>
    <col min="16" max="16" width="14.83203125" style="80" customWidth="1"/>
    <col min="17" max="17" width="11.83203125" style="80" bestFit="1" customWidth="1"/>
    <col min="18" max="18" width="13" style="80" bestFit="1" customWidth="1"/>
    <col min="19" max="19" width="15" style="80" bestFit="1" customWidth="1"/>
    <col min="20" max="20" width="13" style="80" bestFit="1" customWidth="1"/>
    <col min="21" max="22" width="10.83203125" style="80"/>
    <col min="23" max="23" width="12.5" style="80" customWidth="1"/>
    <col min="24" max="24" width="12.6640625" style="80" bestFit="1" customWidth="1"/>
    <col min="25" max="25" width="10.83203125" style="80"/>
    <col min="26" max="27" width="15" style="80" bestFit="1" customWidth="1"/>
    <col min="28" max="28" width="10.83203125" style="80"/>
    <col min="29" max="29" width="13" style="80" bestFit="1" customWidth="1"/>
    <col min="30" max="30" width="10.83203125" style="80"/>
    <col min="31" max="31" width="13" style="80" bestFit="1" customWidth="1"/>
    <col min="32" max="35" width="10.83203125" style="80"/>
    <col min="36" max="36" width="15" style="80" bestFit="1" customWidth="1"/>
    <col min="37" max="37" width="10.33203125" style="80" bestFit="1" customWidth="1"/>
    <col min="38" max="38" width="15" style="80" bestFit="1" customWidth="1"/>
    <col min="39" max="39" width="10.83203125" style="80"/>
    <col min="40" max="40" width="13" style="80" bestFit="1" customWidth="1"/>
    <col min="41" max="41" width="10.83203125" style="80"/>
    <col min="42" max="42" width="13" style="80" bestFit="1" customWidth="1"/>
    <col min="43" max="44" width="10.83203125" style="80"/>
    <col min="45" max="45" width="11.83203125" style="80" bestFit="1" customWidth="1"/>
    <col min="46" max="46" width="10.83203125" style="80"/>
    <col min="47" max="47" width="14.5" style="80" bestFit="1" customWidth="1"/>
    <col min="48" max="49" width="10.83203125" style="80"/>
    <col min="50" max="50" width="15" style="80" bestFit="1" customWidth="1"/>
    <col min="51" max="51" width="13" style="80" bestFit="1" customWidth="1"/>
    <col min="52" max="53" width="10.83203125" style="80"/>
    <col min="54" max="54" width="13.33203125" style="80" bestFit="1" customWidth="1"/>
    <col min="55" max="58" width="10.83203125" style="80"/>
    <col min="59" max="59" width="13.83203125" style="80" bestFit="1" customWidth="1"/>
    <col min="60" max="16384" width="10.83203125" style="80"/>
  </cols>
  <sheetData>
    <row r="1" spans="1:27" x14ac:dyDescent="0.2">
      <c r="A1" s="170"/>
      <c r="B1" s="170"/>
      <c r="C1" s="170"/>
      <c r="D1" s="170"/>
      <c r="E1" s="170"/>
      <c r="F1" s="170"/>
      <c r="G1" s="170"/>
      <c r="H1" s="7"/>
      <c r="I1" s="7"/>
      <c r="J1" s="7"/>
      <c r="K1" s="7"/>
      <c r="L1" s="7"/>
      <c r="M1" s="7"/>
      <c r="N1" s="7"/>
      <c r="O1" s="7"/>
      <c r="P1" s="7"/>
      <c r="Q1" s="7"/>
      <c r="R1" s="7"/>
      <c r="S1" s="7"/>
      <c r="T1" s="7"/>
      <c r="U1" s="7"/>
      <c r="V1" s="7"/>
      <c r="W1" s="7"/>
      <c r="X1" s="7"/>
      <c r="Y1" s="7"/>
      <c r="Z1" s="7"/>
      <c r="AA1" s="7"/>
    </row>
    <row r="2" spans="1:27" x14ac:dyDescent="0.2">
      <c r="B2" s="81" t="s">
        <v>877</v>
      </c>
    </row>
    <row r="3" spans="1:27" ht="17" thickBot="1" x14ac:dyDescent="0.25"/>
    <row r="4" spans="1:27" ht="17" thickBot="1" x14ac:dyDescent="0.25">
      <c r="A4" s="82" t="s">
        <v>4</v>
      </c>
      <c r="B4" s="83" t="s">
        <v>5</v>
      </c>
      <c r="C4" s="84" t="s">
        <v>183</v>
      </c>
      <c r="D4" s="84" t="s">
        <v>184</v>
      </c>
      <c r="E4" s="85" t="s">
        <v>185</v>
      </c>
      <c r="F4" s="85" t="s">
        <v>184</v>
      </c>
      <c r="G4" s="86" t="s">
        <v>186</v>
      </c>
      <c r="H4" s="87" t="s">
        <v>184</v>
      </c>
      <c r="I4" s="88" t="s">
        <v>187</v>
      </c>
      <c r="J4" s="88" t="s">
        <v>184</v>
      </c>
      <c r="K4" s="88" t="s">
        <v>188</v>
      </c>
      <c r="L4" s="88" t="s">
        <v>184</v>
      </c>
      <c r="M4" s="85" t="s">
        <v>189</v>
      </c>
      <c r="N4" s="85" t="s">
        <v>184</v>
      </c>
      <c r="O4" s="89" t="s">
        <v>190</v>
      </c>
      <c r="P4" s="90" t="s">
        <v>184</v>
      </c>
      <c r="S4" s="81" t="s">
        <v>878</v>
      </c>
      <c r="T4" s="91"/>
      <c r="U4" s="91"/>
      <c r="V4" s="91"/>
      <c r="W4" s="91"/>
      <c r="X4" s="91"/>
      <c r="Y4" s="91"/>
    </row>
    <row r="5" spans="1:27" x14ac:dyDescent="0.2">
      <c r="A5" s="92" t="s">
        <v>708</v>
      </c>
      <c r="B5" s="59">
        <v>0.05</v>
      </c>
      <c r="C5" s="93">
        <v>8.6727524432689256E-3</v>
      </c>
      <c r="D5" s="93">
        <v>1.721810213142195E-4</v>
      </c>
      <c r="E5" s="94">
        <v>1.1468226765227236</v>
      </c>
      <c r="F5" s="94">
        <v>2.0858802093538776E-3</v>
      </c>
      <c r="G5" s="142">
        <v>3.2895806654029349E-5</v>
      </c>
      <c r="H5" s="95">
        <v>5.4044836678260111E-7</v>
      </c>
      <c r="I5" s="59">
        <f>40</f>
        <v>40</v>
      </c>
      <c r="J5" s="59">
        <f>20</f>
        <v>20</v>
      </c>
      <c r="K5" s="133">
        <v>0.70215260999999995</v>
      </c>
      <c r="L5" s="133">
        <v>6.5056495000000006E-2</v>
      </c>
      <c r="M5" s="94">
        <v>1.1470859</v>
      </c>
      <c r="N5" s="94">
        <v>2.1248851E-3</v>
      </c>
      <c r="O5" s="96" t="s">
        <v>709</v>
      </c>
      <c r="P5" s="97" t="s">
        <v>710</v>
      </c>
      <c r="S5" s="82"/>
      <c r="T5" s="183" t="s">
        <v>659</v>
      </c>
      <c r="U5" s="183"/>
      <c r="V5" s="183"/>
      <c r="W5" s="183" t="s">
        <v>667</v>
      </c>
      <c r="X5" s="183"/>
      <c r="Y5" s="184"/>
    </row>
    <row r="6" spans="1:27" x14ac:dyDescent="0.2">
      <c r="A6" s="92" t="s">
        <v>711</v>
      </c>
      <c r="B6" s="59">
        <v>1</v>
      </c>
      <c r="C6" s="93">
        <v>1.120351355909616E-2</v>
      </c>
      <c r="D6" s="93">
        <v>2.3794026373507812E-4</v>
      </c>
      <c r="E6" s="94">
        <v>1.1478506009845917</v>
      </c>
      <c r="F6" s="94">
        <v>1.657937447964728E-3</v>
      </c>
      <c r="G6" s="142">
        <v>2.7022418339130057E-5</v>
      </c>
      <c r="H6" s="95">
        <v>7.2484039049396728E-7</v>
      </c>
      <c r="I6" s="59">
        <f>40</f>
        <v>40</v>
      </c>
      <c r="J6" s="59">
        <f>20</f>
        <v>20</v>
      </c>
      <c r="K6" s="133">
        <v>0.96692014000000004</v>
      </c>
      <c r="L6" s="133">
        <v>5.6069564000000002E-2</v>
      </c>
      <c r="M6" s="94">
        <v>1.1483076999999999</v>
      </c>
      <c r="N6" s="94">
        <v>1.6867572E-3</v>
      </c>
      <c r="O6" s="96" t="s">
        <v>712</v>
      </c>
      <c r="P6" s="97" t="s">
        <v>687</v>
      </c>
      <c r="S6" s="98"/>
      <c r="T6" s="59" t="s">
        <v>660</v>
      </c>
      <c r="U6" s="59" t="s">
        <v>661</v>
      </c>
      <c r="V6" s="99" t="s">
        <v>662</v>
      </c>
      <c r="W6" s="59" t="s">
        <v>660</v>
      </c>
      <c r="X6" s="59" t="s">
        <v>661</v>
      </c>
      <c r="Y6" s="25" t="s">
        <v>662</v>
      </c>
    </row>
    <row r="7" spans="1:27" x14ac:dyDescent="0.2">
      <c r="A7" s="92" t="s">
        <v>713</v>
      </c>
      <c r="B7" s="59">
        <v>2</v>
      </c>
      <c r="C7" s="93">
        <v>1.1332469970552548E-2</v>
      </c>
      <c r="D7" s="93">
        <v>1.7436596316919428E-4</v>
      </c>
      <c r="E7" s="94">
        <v>1.1504622951512002</v>
      </c>
      <c r="F7" s="94">
        <v>1.5923616431793961E-3</v>
      </c>
      <c r="G7" s="142">
        <v>3.6242019524698362E-5</v>
      </c>
      <c r="H7" s="95">
        <v>5.9850847545590808E-7</v>
      </c>
      <c r="I7" s="59">
        <f>40</f>
        <v>40</v>
      </c>
      <c r="J7" s="59">
        <f>20</f>
        <v>20</v>
      </c>
      <c r="K7" s="133">
        <v>0.94157665999999995</v>
      </c>
      <c r="L7" s="133">
        <v>7.1204378999999998E-2</v>
      </c>
      <c r="M7" s="94">
        <v>1.1508977</v>
      </c>
      <c r="N7" s="94">
        <v>1.6114167000000001E-3</v>
      </c>
      <c r="O7" s="96" t="s">
        <v>714</v>
      </c>
      <c r="P7" s="97" t="s">
        <v>715</v>
      </c>
      <c r="S7" s="98" t="s">
        <v>663</v>
      </c>
      <c r="T7" s="59">
        <v>794</v>
      </c>
      <c r="U7" s="59">
        <v>1086</v>
      </c>
      <c r="V7" s="100">
        <v>292</v>
      </c>
      <c r="W7" s="59">
        <v>826</v>
      </c>
      <c r="X7" s="59">
        <v>1004</v>
      </c>
      <c r="Y7" s="25">
        <v>178</v>
      </c>
    </row>
    <row r="8" spans="1:27" x14ac:dyDescent="0.2">
      <c r="A8" s="92" t="s">
        <v>716</v>
      </c>
      <c r="B8" s="59">
        <v>3</v>
      </c>
      <c r="C8" s="93">
        <v>1.495031677587101E-2</v>
      </c>
      <c r="D8" s="93">
        <v>2.0440899345797406E-4</v>
      </c>
      <c r="E8" s="94">
        <v>1.148880318518241</v>
      </c>
      <c r="F8" s="94">
        <v>1.7051013160641717E-3</v>
      </c>
      <c r="G8" s="142">
        <v>2.9925423772795401E-5</v>
      </c>
      <c r="H8" s="95">
        <v>4.989094330278781E-7</v>
      </c>
      <c r="I8" s="59">
        <f>40</f>
        <v>40</v>
      </c>
      <c r="J8" s="59">
        <f>20</f>
        <v>20</v>
      </c>
      <c r="K8" s="133">
        <v>1.3139509</v>
      </c>
      <c r="L8" s="133">
        <v>6.0288500000000002E-2</v>
      </c>
      <c r="M8" s="94">
        <v>1.1494529</v>
      </c>
      <c r="N8" s="94">
        <v>1.7152285E-3</v>
      </c>
      <c r="O8" s="96" t="s">
        <v>717</v>
      </c>
      <c r="P8" s="97" t="s">
        <v>199</v>
      </c>
      <c r="S8" s="98" t="s">
        <v>664</v>
      </c>
      <c r="T8" s="59">
        <v>1395</v>
      </c>
      <c r="U8" s="59">
        <v>1544</v>
      </c>
      <c r="V8" s="100">
        <v>149</v>
      </c>
      <c r="W8" s="59">
        <v>1494</v>
      </c>
      <c r="X8" s="59">
        <v>1574</v>
      </c>
      <c r="Y8" s="25">
        <v>80</v>
      </c>
    </row>
    <row r="9" spans="1:27" x14ac:dyDescent="0.2">
      <c r="A9" s="92" t="s">
        <v>718</v>
      </c>
      <c r="B9" s="59">
        <v>4</v>
      </c>
      <c r="C9" s="93">
        <v>1.4895370185159705E-2</v>
      </c>
      <c r="D9" s="93">
        <v>2.0660016489542734E-4</v>
      </c>
      <c r="E9" s="94">
        <v>1.1499509310697027</v>
      </c>
      <c r="F9" s="94">
        <v>1.561541966039454E-3</v>
      </c>
      <c r="G9" s="142">
        <v>2.4945471651393904E-5</v>
      </c>
      <c r="H9" s="95">
        <v>3.7212759919971206E-7</v>
      </c>
      <c r="I9" s="59">
        <f>40</f>
        <v>40</v>
      </c>
      <c r="J9" s="59">
        <f>20</f>
        <v>20</v>
      </c>
      <c r="K9" s="133">
        <v>1.3268344000000001</v>
      </c>
      <c r="L9" s="133">
        <v>5.1130999000000003E-2</v>
      </c>
      <c r="M9" s="94">
        <v>1.1505688000000001</v>
      </c>
      <c r="N9" s="94">
        <v>1.6090913999999999E-3</v>
      </c>
      <c r="O9" s="96" t="s">
        <v>719</v>
      </c>
      <c r="P9" s="97" t="s">
        <v>206</v>
      </c>
      <c r="S9" s="98" t="s">
        <v>665</v>
      </c>
      <c r="T9" s="59">
        <v>1824</v>
      </c>
      <c r="U9" s="59">
        <v>2136</v>
      </c>
      <c r="V9" s="100">
        <v>312</v>
      </c>
      <c r="W9" s="59">
        <v>2231</v>
      </c>
      <c r="X9" s="59">
        <v>2371</v>
      </c>
      <c r="Y9" s="25">
        <v>140</v>
      </c>
    </row>
    <row r="10" spans="1:27" ht="17" thickBot="1" x14ac:dyDescent="0.25">
      <c r="A10" s="92" t="s">
        <v>720</v>
      </c>
      <c r="B10" s="59">
        <v>5</v>
      </c>
      <c r="C10" s="93">
        <v>1.4563844350961372E-2</v>
      </c>
      <c r="D10" s="93">
        <v>2.1262280561010457E-4</v>
      </c>
      <c r="E10" s="94">
        <v>1.1494919410756843</v>
      </c>
      <c r="F10" s="94">
        <v>1.5829627984951834E-3</v>
      </c>
      <c r="G10" s="142">
        <v>1.8606379959985602E-5</v>
      </c>
      <c r="H10" s="95">
        <v>4.1316527098044401E-7</v>
      </c>
      <c r="I10" s="59">
        <f>40</f>
        <v>40</v>
      </c>
      <c r="J10" s="59">
        <f>20</f>
        <v>20</v>
      </c>
      <c r="K10" s="133">
        <v>1.3196344</v>
      </c>
      <c r="L10" s="133">
        <v>4.0580716000000003E-2</v>
      </c>
      <c r="M10" s="94">
        <v>1.150066</v>
      </c>
      <c r="N10" s="94">
        <v>1.6141018E-3</v>
      </c>
      <c r="O10" s="96" t="s">
        <v>721</v>
      </c>
      <c r="P10" s="97" t="s">
        <v>192</v>
      </c>
      <c r="S10" s="101" t="s">
        <v>666</v>
      </c>
      <c r="T10" s="102">
        <v>2687</v>
      </c>
      <c r="U10" s="102">
        <v>2900</v>
      </c>
      <c r="V10" s="103">
        <v>213</v>
      </c>
      <c r="W10" s="102">
        <v>2775</v>
      </c>
      <c r="X10" s="102">
        <v>3039</v>
      </c>
      <c r="Y10" s="60">
        <v>264</v>
      </c>
    </row>
    <row r="11" spans="1:27" x14ac:dyDescent="0.2">
      <c r="A11" s="92" t="s">
        <v>722</v>
      </c>
      <c r="B11" s="59">
        <v>6</v>
      </c>
      <c r="C11" s="93">
        <v>1.4596011411681082E-2</v>
      </c>
      <c r="D11" s="93">
        <v>2.1210705718154941E-4</v>
      </c>
      <c r="E11" s="94">
        <v>1.1490779501006878</v>
      </c>
      <c r="F11" s="94">
        <v>1.5804945784349028E-3</v>
      </c>
      <c r="G11" s="142">
        <v>2.06582635490222E-5</v>
      </c>
      <c r="H11" s="95">
        <v>5.1018263486133097E-7</v>
      </c>
      <c r="I11" s="59">
        <f>40</f>
        <v>40</v>
      </c>
      <c r="J11" s="59">
        <f>20</f>
        <v>20</v>
      </c>
      <c r="K11" s="133">
        <v>1.3150644</v>
      </c>
      <c r="L11" s="133">
        <v>4.4275422000000002E-2</v>
      </c>
      <c r="M11" s="94">
        <v>1.1496443000000001</v>
      </c>
      <c r="N11" s="94">
        <v>1.5995721999999999E-3</v>
      </c>
      <c r="O11" s="96" t="s">
        <v>723</v>
      </c>
      <c r="P11" s="97" t="s">
        <v>228</v>
      </c>
      <c r="S11" s="104"/>
      <c r="T11" s="104"/>
      <c r="U11" s="104"/>
      <c r="V11" s="104"/>
      <c r="W11" s="104"/>
      <c r="X11" s="104"/>
      <c r="Y11" s="104"/>
    </row>
    <row r="12" spans="1:27" ht="17" thickBot="1" x14ac:dyDescent="0.25">
      <c r="A12" s="92" t="s">
        <v>724</v>
      </c>
      <c r="B12" s="59">
        <v>8</v>
      </c>
      <c r="C12" s="93">
        <v>1.4592325351525366E-2</v>
      </c>
      <c r="D12" s="93">
        <v>3.052261760061217E-4</v>
      </c>
      <c r="E12" s="94">
        <v>1.1484539831212837</v>
      </c>
      <c r="F12" s="94">
        <v>1.7689585337015679E-3</v>
      </c>
      <c r="G12" s="142">
        <v>2.5509131743066549E-5</v>
      </c>
      <c r="H12" s="95">
        <v>4.1999235215499305E-7</v>
      </c>
      <c r="I12" s="59">
        <f>40</f>
        <v>40</v>
      </c>
      <c r="J12" s="59">
        <f>20</f>
        <v>20</v>
      </c>
      <c r="K12" s="133">
        <v>1.2973627999999999</v>
      </c>
      <c r="L12" s="133">
        <v>5.6823466000000003E-2</v>
      </c>
      <c r="M12" s="94">
        <v>1.1490391</v>
      </c>
      <c r="N12" s="94">
        <v>1.8252238E-3</v>
      </c>
      <c r="O12" s="96" t="s">
        <v>725</v>
      </c>
      <c r="P12" s="97" t="s">
        <v>687</v>
      </c>
      <c r="S12" s="81" t="s">
        <v>879</v>
      </c>
    </row>
    <row r="13" spans="1:27" x14ac:dyDescent="0.2">
      <c r="A13" s="92" t="s">
        <v>726</v>
      </c>
      <c r="B13" s="59">
        <v>9</v>
      </c>
      <c r="C13" s="93">
        <v>1.4559011787873465E-2</v>
      </c>
      <c r="D13" s="93">
        <v>2.3315370170107186E-4</v>
      </c>
      <c r="E13" s="94">
        <v>1.149225946874358</v>
      </c>
      <c r="F13" s="94">
        <v>1.6387875909499726E-3</v>
      </c>
      <c r="G13" s="142">
        <v>2.0999617607749651E-5</v>
      </c>
      <c r="H13" s="95">
        <v>4.7521266085643463E-7</v>
      </c>
      <c r="I13" s="59">
        <f>40</f>
        <v>40</v>
      </c>
      <c r="J13" s="59">
        <f>20</f>
        <v>20</v>
      </c>
      <c r="K13" s="133">
        <v>1.3102906000000001</v>
      </c>
      <c r="L13" s="133">
        <v>4.6050477999999999E-2</v>
      </c>
      <c r="M13" s="94">
        <v>1.1497558000000001</v>
      </c>
      <c r="N13" s="94">
        <v>1.6116393000000001E-3</v>
      </c>
      <c r="O13" s="96" t="s">
        <v>727</v>
      </c>
      <c r="P13" s="97" t="s">
        <v>228</v>
      </c>
      <c r="S13" s="182" t="s">
        <v>668</v>
      </c>
      <c r="T13" s="183"/>
      <c r="U13" s="183"/>
      <c r="V13" s="184"/>
    </row>
    <row r="14" spans="1:27" x14ac:dyDescent="0.2">
      <c r="A14" s="92" t="s">
        <v>728</v>
      </c>
      <c r="B14" s="59">
        <v>10</v>
      </c>
      <c r="C14" s="93">
        <v>1.4928323399954126E-2</v>
      </c>
      <c r="D14" s="93">
        <v>2.216858808861633E-4</v>
      </c>
      <c r="E14" s="94">
        <v>1.1488420450474472</v>
      </c>
      <c r="F14" s="94">
        <v>1.7527926681645668E-3</v>
      </c>
      <c r="G14" s="142">
        <v>2.3760633042821731E-5</v>
      </c>
      <c r="H14" s="95">
        <v>3.6969866567077911E-7</v>
      </c>
      <c r="I14" s="59">
        <f>40</f>
        <v>40</v>
      </c>
      <c r="J14" s="59">
        <f>20</f>
        <v>20</v>
      </c>
      <c r="K14" s="133">
        <v>1.3353964</v>
      </c>
      <c r="L14" s="133">
        <v>5.0133713000000003E-2</v>
      </c>
      <c r="M14" s="94">
        <v>1.149356</v>
      </c>
      <c r="N14" s="94">
        <v>1.8050763E-3</v>
      </c>
      <c r="O14" s="96" t="s">
        <v>729</v>
      </c>
      <c r="P14" s="97" t="s">
        <v>206</v>
      </c>
      <c r="S14" s="45"/>
      <c r="T14" s="59" t="s">
        <v>660</v>
      </c>
      <c r="U14" s="59" t="s">
        <v>661</v>
      </c>
      <c r="V14" s="25" t="s">
        <v>662</v>
      </c>
    </row>
    <row r="15" spans="1:27" x14ac:dyDescent="0.2">
      <c r="A15" s="92" t="s">
        <v>730</v>
      </c>
      <c r="B15" s="59">
        <v>11</v>
      </c>
      <c r="C15" s="93">
        <v>1.5217279535767968E-2</v>
      </c>
      <c r="D15" s="93">
        <v>2.4392040889397397E-4</v>
      </c>
      <c r="E15" s="94">
        <v>1.1481763700822682</v>
      </c>
      <c r="F15" s="94">
        <v>1.8015531114592351E-3</v>
      </c>
      <c r="G15" s="142">
        <v>1.8484933283538956E-5</v>
      </c>
      <c r="H15" s="95">
        <v>4.5674189437101079E-7</v>
      </c>
      <c r="I15" s="59">
        <f>40</f>
        <v>40</v>
      </c>
      <c r="J15" s="59">
        <f>20</f>
        <v>20</v>
      </c>
      <c r="K15" s="133">
        <v>1.3843125000000001</v>
      </c>
      <c r="L15" s="133">
        <v>4.2149316999999999E-2</v>
      </c>
      <c r="M15" s="94">
        <v>1.1487896</v>
      </c>
      <c r="N15" s="94">
        <v>1.8256907000000001E-3</v>
      </c>
      <c r="O15" s="96" t="s">
        <v>731</v>
      </c>
      <c r="P15" s="97" t="s">
        <v>350</v>
      </c>
      <c r="S15" s="174" t="s">
        <v>669</v>
      </c>
      <c r="T15" s="59">
        <v>1125</v>
      </c>
      <c r="U15" s="59">
        <v>1191</v>
      </c>
      <c r="V15" s="25">
        <f>U15-T15</f>
        <v>66</v>
      </c>
    </row>
    <row r="16" spans="1:27" x14ac:dyDescent="0.2">
      <c r="A16" s="92" t="s">
        <v>732</v>
      </c>
      <c r="B16" s="59">
        <v>12</v>
      </c>
      <c r="C16" s="93">
        <v>1.4798051430720008E-2</v>
      </c>
      <c r="D16" s="93">
        <v>3.1658089032441782E-4</v>
      </c>
      <c r="E16" s="94">
        <v>1.1499794210728214</v>
      </c>
      <c r="F16" s="94">
        <v>1.8017960379917047E-3</v>
      </c>
      <c r="G16" s="142">
        <v>2.283709471855054E-5</v>
      </c>
      <c r="H16" s="95">
        <v>4.6271955895238965E-7</v>
      </c>
      <c r="I16" s="59">
        <f>40</f>
        <v>40</v>
      </c>
      <c r="J16" s="59">
        <f>20</f>
        <v>20</v>
      </c>
      <c r="K16" s="133">
        <v>1.3251965000000001</v>
      </c>
      <c r="L16" s="133">
        <v>5.3006857999999997E-2</v>
      </c>
      <c r="M16" s="94">
        <v>1.1505658999999999</v>
      </c>
      <c r="N16" s="94">
        <v>1.8042635999999999E-3</v>
      </c>
      <c r="O16" s="96" t="s">
        <v>733</v>
      </c>
      <c r="P16" s="97" t="s">
        <v>194</v>
      </c>
      <c r="S16" s="174"/>
      <c r="T16" s="59">
        <v>1236</v>
      </c>
      <c r="U16" s="59">
        <v>1323</v>
      </c>
      <c r="V16" s="25">
        <f t="shared" ref="V16:V19" si="0">U16-T16</f>
        <v>87</v>
      </c>
    </row>
    <row r="17" spans="1:22" x14ac:dyDescent="0.2">
      <c r="A17" s="92" t="s">
        <v>734</v>
      </c>
      <c r="B17" s="59">
        <v>13</v>
      </c>
      <c r="C17" s="93">
        <v>1.4834125057446515E-2</v>
      </c>
      <c r="D17" s="93">
        <v>2.6386505132235924E-4</v>
      </c>
      <c r="E17" s="94">
        <v>1.1488499316799692</v>
      </c>
      <c r="F17" s="94">
        <v>1.7614169912679887E-3</v>
      </c>
      <c r="G17" s="142">
        <v>2.3135977947619482E-5</v>
      </c>
      <c r="H17" s="95">
        <v>6.0198809286978311E-7</v>
      </c>
      <c r="I17" s="59">
        <f>40</f>
        <v>40</v>
      </c>
      <c r="J17" s="59">
        <f>20</f>
        <v>20</v>
      </c>
      <c r="K17" s="133">
        <v>1.3286709000000001</v>
      </c>
      <c r="L17" s="133">
        <v>5.0383121000000003E-2</v>
      </c>
      <c r="M17" s="94">
        <v>1.1493529</v>
      </c>
      <c r="N17" s="94">
        <v>1.7869524E-3</v>
      </c>
      <c r="O17" s="96" t="s">
        <v>735</v>
      </c>
      <c r="P17" s="97" t="s">
        <v>206</v>
      </c>
      <c r="S17" s="187"/>
      <c r="T17" s="105">
        <v>2650</v>
      </c>
      <c r="U17" s="105">
        <v>2920</v>
      </c>
      <c r="V17" s="106">
        <f t="shared" si="0"/>
        <v>270</v>
      </c>
    </row>
    <row r="18" spans="1:22" x14ac:dyDescent="0.2">
      <c r="A18" s="92" t="s">
        <v>736</v>
      </c>
      <c r="B18" s="59">
        <v>14</v>
      </c>
      <c r="C18" s="93">
        <v>1.539108976921103E-2</v>
      </c>
      <c r="D18" s="93">
        <v>3.0443665459127501E-4</v>
      </c>
      <c r="E18" s="94">
        <v>1.1493334409241303</v>
      </c>
      <c r="F18" s="94">
        <v>1.8669156252078083E-3</v>
      </c>
      <c r="G18" s="142">
        <v>3.0099404643489154E-5</v>
      </c>
      <c r="H18" s="95">
        <v>3.0644667321237921E-7</v>
      </c>
      <c r="I18" s="59">
        <f>40</f>
        <v>40</v>
      </c>
      <c r="J18" s="59">
        <f>20</f>
        <v>20</v>
      </c>
      <c r="K18" s="133">
        <v>1.3553689</v>
      </c>
      <c r="L18" s="133">
        <v>6.5032013E-2</v>
      </c>
      <c r="M18" s="94">
        <v>1.1498716</v>
      </c>
      <c r="N18" s="94">
        <v>1.9147596E-3</v>
      </c>
      <c r="O18" s="96" t="s">
        <v>320</v>
      </c>
      <c r="P18" s="97" t="s">
        <v>710</v>
      </c>
      <c r="S18" s="185" t="s">
        <v>670</v>
      </c>
      <c r="T18" s="59">
        <v>1236</v>
      </c>
      <c r="U18" s="59">
        <v>1323</v>
      </c>
      <c r="V18" s="25">
        <f t="shared" si="0"/>
        <v>87</v>
      </c>
    </row>
    <row r="19" spans="1:22" ht="17" thickBot="1" x14ac:dyDescent="0.25">
      <c r="A19" s="92" t="s">
        <v>737</v>
      </c>
      <c r="B19" s="59">
        <v>15</v>
      </c>
      <c r="C19" s="93">
        <v>1.6689851939829203E-2</v>
      </c>
      <c r="D19" s="93">
        <v>1.607650305323912E-4</v>
      </c>
      <c r="E19" s="94">
        <v>1.149637937892954</v>
      </c>
      <c r="F19" s="94">
        <v>1.4340596031108051E-3</v>
      </c>
      <c r="G19" s="142">
        <v>1.532233366061896E-5</v>
      </c>
      <c r="H19" s="95">
        <v>3.9734786209402904E-7</v>
      </c>
      <c r="I19" s="59">
        <f>40</f>
        <v>40</v>
      </c>
      <c r="J19" s="59">
        <f>20</f>
        <v>20</v>
      </c>
      <c r="K19" s="133">
        <v>1.5361606999999999</v>
      </c>
      <c r="L19" s="133">
        <v>3.3063080000000002E-2</v>
      </c>
      <c r="M19" s="94">
        <v>1.1502578000000001</v>
      </c>
      <c r="N19" s="94">
        <v>1.4105984E-3</v>
      </c>
      <c r="O19" s="96" t="s">
        <v>738</v>
      </c>
      <c r="P19" s="97" t="s">
        <v>327</v>
      </c>
      <c r="S19" s="186"/>
      <c r="T19" s="102">
        <v>2230</v>
      </c>
      <c r="U19" s="102">
        <v>2440</v>
      </c>
      <c r="V19" s="60">
        <f t="shared" si="0"/>
        <v>210</v>
      </c>
    </row>
    <row r="20" spans="1:22" x14ac:dyDescent="0.2">
      <c r="A20" s="92" t="s">
        <v>739</v>
      </c>
      <c r="B20" s="59">
        <v>16</v>
      </c>
      <c r="C20" s="93">
        <v>1.7166160749267616E-2</v>
      </c>
      <c r="D20" s="93">
        <v>2.3521800118545176E-4</v>
      </c>
      <c r="E20" s="94">
        <v>1.1472851799757047</v>
      </c>
      <c r="F20" s="94">
        <v>1.4886119529802539E-3</v>
      </c>
      <c r="G20" s="142">
        <v>1.9867393104701451E-5</v>
      </c>
      <c r="I20" s="59">
        <f>40</f>
        <v>40</v>
      </c>
      <c r="J20" s="59">
        <f>20</f>
        <v>20</v>
      </c>
      <c r="K20" s="133">
        <v>1.5678405</v>
      </c>
      <c r="L20" s="133">
        <v>4.3842405000000001E-2</v>
      </c>
      <c r="M20" s="94">
        <v>1.1479561</v>
      </c>
      <c r="N20" s="94">
        <v>1.4981425E-3</v>
      </c>
      <c r="O20" s="96" t="s">
        <v>740</v>
      </c>
      <c r="P20" s="97" t="s">
        <v>319</v>
      </c>
    </row>
    <row r="21" spans="1:22" x14ac:dyDescent="0.2">
      <c r="A21" s="92" t="s">
        <v>12</v>
      </c>
      <c r="B21" s="59">
        <v>17</v>
      </c>
      <c r="C21" s="93">
        <v>1.764556883158894E-2</v>
      </c>
      <c r="D21" s="93">
        <v>1.9859354263938492E-4</v>
      </c>
      <c r="E21" s="94">
        <v>1.149404942972243</v>
      </c>
      <c r="F21" s="94">
        <v>1.5005421079611104E-3</v>
      </c>
      <c r="G21" s="142">
        <v>1.8260481412928603E-5</v>
      </c>
      <c r="H21" s="95">
        <v>3.6520962825857205E-7</v>
      </c>
      <c r="I21" s="59">
        <f>40</f>
        <v>40</v>
      </c>
      <c r="J21" s="59">
        <f>20</f>
        <v>20</v>
      </c>
      <c r="K21" s="133">
        <v>1.6174275</v>
      </c>
      <c r="L21" s="133">
        <v>3.9610296000000003E-2</v>
      </c>
      <c r="M21" s="94">
        <v>1.1500827</v>
      </c>
      <c r="N21" s="94">
        <v>1.5082435E-3</v>
      </c>
      <c r="O21" s="96" t="s">
        <v>191</v>
      </c>
      <c r="P21" s="97" t="s">
        <v>192</v>
      </c>
      <c r="Q21" s="107"/>
      <c r="R21" s="107"/>
    </row>
    <row r="22" spans="1:22" x14ac:dyDescent="0.2">
      <c r="A22" s="92" t="s">
        <v>16</v>
      </c>
      <c r="B22" s="59">
        <v>18</v>
      </c>
      <c r="C22" s="93">
        <v>1.8522433902032339E-2</v>
      </c>
      <c r="D22" s="93">
        <v>2.0087760770160399E-4</v>
      </c>
      <c r="E22" s="94">
        <v>1.1486409596270799</v>
      </c>
      <c r="F22" s="94">
        <v>1.4938569609321542E-3</v>
      </c>
      <c r="G22" s="142">
        <v>2.6205613039558259E-5</v>
      </c>
      <c r="H22" s="95">
        <v>5.2411226079116519E-7</v>
      </c>
      <c r="I22" s="59">
        <f>40</f>
        <v>40</v>
      </c>
      <c r="J22" s="59">
        <f>20</f>
        <v>20</v>
      </c>
      <c r="K22" s="133">
        <v>1.6725421</v>
      </c>
      <c r="L22" s="133">
        <v>5.3720832000000003E-2</v>
      </c>
      <c r="M22" s="94">
        <v>1.1493040000000001</v>
      </c>
      <c r="N22" s="94">
        <v>1.516101E-3</v>
      </c>
      <c r="O22" s="96" t="s">
        <v>193</v>
      </c>
      <c r="P22" s="97" t="s">
        <v>194</v>
      </c>
      <c r="Q22" s="107"/>
      <c r="R22" s="107"/>
    </row>
    <row r="23" spans="1:22" x14ac:dyDescent="0.2">
      <c r="A23" s="92" t="s">
        <v>20</v>
      </c>
      <c r="B23" s="59">
        <v>19</v>
      </c>
      <c r="C23" s="93">
        <v>1.8697906969187023E-2</v>
      </c>
      <c r="D23" s="93">
        <v>2.0689010503324625E-4</v>
      </c>
      <c r="E23" s="94">
        <v>1.1495859390265291</v>
      </c>
      <c r="F23" s="94">
        <v>1.5054358969277023E-3</v>
      </c>
      <c r="G23" s="142">
        <v>3.0510418057771697E-5</v>
      </c>
      <c r="H23" s="95">
        <v>6.1020836115543398E-7</v>
      </c>
      <c r="I23" s="59">
        <f>40</f>
        <v>40</v>
      </c>
      <c r="J23" s="59">
        <f>20</f>
        <v>20</v>
      </c>
      <c r="K23" s="133">
        <v>1.6714690999999999</v>
      </c>
      <c r="L23" s="133">
        <v>6.1432008000000003E-2</v>
      </c>
      <c r="M23" s="94">
        <v>1.1503068999999999</v>
      </c>
      <c r="N23" s="94">
        <v>1.5190021E-3</v>
      </c>
      <c r="O23" s="96" t="s">
        <v>195</v>
      </c>
      <c r="P23" s="97" t="s">
        <v>196</v>
      </c>
      <c r="Q23" s="107"/>
      <c r="R23" s="107"/>
    </row>
    <row r="24" spans="1:22" x14ac:dyDescent="0.2">
      <c r="A24" s="92" t="s">
        <v>197</v>
      </c>
      <c r="B24" s="59">
        <v>20</v>
      </c>
      <c r="C24" s="93">
        <v>1.9524314377919804E-2</v>
      </c>
      <c r="D24" s="93">
        <v>2.4244871990820782E-4</v>
      </c>
      <c r="E24" s="94">
        <v>1.1473227868686604</v>
      </c>
      <c r="F24" s="94">
        <v>1.7236970602677551E-3</v>
      </c>
      <c r="G24" s="142">
        <v>2.9460786622205303E-5</v>
      </c>
      <c r="H24" s="95">
        <v>5.8921573244410605E-7</v>
      </c>
      <c r="I24" s="59">
        <f>40</f>
        <v>40</v>
      </c>
      <c r="J24" s="59">
        <f>20</f>
        <v>20</v>
      </c>
      <c r="K24" s="133">
        <v>1.7587893999999999</v>
      </c>
      <c r="L24" s="133">
        <v>6.0564755999999997E-2</v>
      </c>
      <c r="M24" s="94">
        <v>1.1480271</v>
      </c>
      <c r="N24" s="94">
        <v>1.7071984E-3</v>
      </c>
      <c r="O24" s="96" t="s">
        <v>198</v>
      </c>
      <c r="P24" s="97" t="s">
        <v>199</v>
      </c>
      <c r="Q24" s="107"/>
      <c r="R24" s="107"/>
    </row>
    <row r="25" spans="1:22" x14ac:dyDescent="0.2">
      <c r="A25" s="92" t="s">
        <v>200</v>
      </c>
      <c r="B25" s="59">
        <v>21</v>
      </c>
      <c r="C25" s="93">
        <v>1.8545765728462865E-2</v>
      </c>
      <c r="D25" s="93">
        <v>2.0663434737167507E-4</v>
      </c>
      <c r="E25" s="94">
        <v>1.1489804523359632</v>
      </c>
      <c r="F25" s="94">
        <v>1.2082119054195274E-3</v>
      </c>
      <c r="G25" s="142">
        <v>1.6391569299547085E-5</v>
      </c>
      <c r="H25" s="95">
        <v>3.2783138599094171E-7</v>
      </c>
      <c r="I25" s="59">
        <f>40</f>
        <v>40</v>
      </c>
      <c r="J25" s="59">
        <f>20</f>
        <v>20</v>
      </c>
      <c r="K25" s="133">
        <v>1.7116579999999999</v>
      </c>
      <c r="L25" s="133">
        <v>3.7211526000000002E-2</v>
      </c>
      <c r="M25" s="94">
        <v>1.1497185000000001</v>
      </c>
      <c r="N25" s="94">
        <v>1.1939652E-3</v>
      </c>
      <c r="O25" s="96" t="s">
        <v>201</v>
      </c>
      <c r="P25" s="97" t="s">
        <v>202</v>
      </c>
      <c r="Q25" s="107"/>
      <c r="R25" s="107"/>
    </row>
    <row r="26" spans="1:22" x14ac:dyDescent="0.2">
      <c r="A26" s="92" t="s">
        <v>24</v>
      </c>
      <c r="B26" s="59">
        <v>23.200000000000003</v>
      </c>
      <c r="C26" s="93">
        <v>1.8943582512695477E-2</v>
      </c>
      <c r="D26" s="93">
        <v>1.562321901596715E-4</v>
      </c>
      <c r="E26" s="94">
        <v>1.1489435491617634</v>
      </c>
      <c r="F26" s="94">
        <v>1.4827354048245398E-3</v>
      </c>
      <c r="G26" s="142">
        <v>1.4705512602659439E-5</v>
      </c>
      <c r="H26" s="95">
        <v>2.9411025205318879E-7</v>
      </c>
      <c r="I26" s="59">
        <f>40</f>
        <v>40</v>
      </c>
      <c r="J26" s="59">
        <f>20</f>
        <v>20</v>
      </c>
      <c r="K26" s="133">
        <v>1.7566831000000001</v>
      </c>
      <c r="L26" s="133">
        <v>3.2256360999999997E-2</v>
      </c>
      <c r="M26" s="94">
        <v>1.1496415</v>
      </c>
      <c r="N26" s="94">
        <v>1.4977255000000001E-3</v>
      </c>
      <c r="O26" s="96" t="s">
        <v>203</v>
      </c>
      <c r="P26" s="97" t="s">
        <v>204</v>
      </c>
      <c r="Q26" s="107"/>
      <c r="R26" s="107"/>
    </row>
    <row r="27" spans="1:22" x14ac:dyDescent="0.2">
      <c r="A27" s="92" t="s">
        <v>28</v>
      </c>
      <c r="B27" s="59">
        <v>24.200000000000003</v>
      </c>
      <c r="C27" s="93">
        <v>2.0484511997966526E-2</v>
      </c>
      <c r="D27" s="93">
        <v>2.3218788501706613E-4</v>
      </c>
      <c r="E27" s="94">
        <v>1.1491114574651735</v>
      </c>
      <c r="F27" s="94">
        <v>1.6072991024386411E-3</v>
      </c>
      <c r="G27" s="142">
        <v>2.3698261705804758E-5</v>
      </c>
      <c r="H27" s="95">
        <v>4.7396523411609515E-7</v>
      </c>
      <c r="I27" s="59">
        <f>40</f>
        <v>40</v>
      </c>
      <c r="J27" s="59">
        <f>20</f>
        <v>20</v>
      </c>
      <c r="K27" s="133">
        <v>1.8709363999999999</v>
      </c>
      <c r="L27" s="133">
        <v>5.0422724000000002E-2</v>
      </c>
      <c r="M27" s="94">
        <v>1.1498933</v>
      </c>
      <c r="N27" s="94">
        <v>1.6125928E-3</v>
      </c>
      <c r="O27" s="96" t="s">
        <v>205</v>
      </c>
      <c r="P27" s="97" t="s">
        <v>206</v>
      </c>
      <c r="Q27" s="107"/>
      <c r="R27" s="107"/>
    </row>
    <row r="28" spans="1:22" x14ac:dyDescent="0.2">
      <c r="A28" s="92" t="s">
        <v>32</v>
      </c>
      <c r="B28" s="59">
        <v>25.200000000000003</v>
      </c>
      <c r="C28" s="93">
        <v>2.0645970180169917E-2</v>
      </c>
      <c r="D28" s="93">
        <v>2.2542851701381079E-4</v>
      </c>
      <c r="E28" s="94">
        <v>1.1485749610658487</v>
      </c>
      <c r="F28" s="94">
        <v>1.5197513209253665E-3</v>
      </c>
      <c r="G28" s="142">
        <v>2.6667492698164799E-5</v>
      </c>
      <c r="H28" s="95">
        <v>5.3334985396329599E-7</v>
      </c>
      <c r="I28" s="59">
        <f>40</f>
        <v>40</v>
      </c>
      <c r="J28" s="59">
        <f>20</f>
        <v>20</v>
      </c>
      <c r="K28" s="133">
        <v>1.875731</v>
      </c>
      <c r="L28" s="133">
        <v>5.5137217000000002E-2</v>
      </c>
      <c r="M28" s="94">
        <v>1.1493850000000001</v>
      </c>
      <c r="N28" s="94">
        <v>1.5086988E-3</v>
      </c>
      <c r="O28" s="96" t="s">
        <v>207</v>
      </c>
      <c r="P28" s="97" t="s">
        <v>208</v>
      </c>
      <c r="Q28" s="107"/>
      <c r="R28" s="107"/>
    </row>
    <row r="29" spans="1:22" x14ac:dyDescent="0.2">
      <c r="A29" s="92" t="s">
        <v>209</v>
      </c>
      <c r="B29" s="59">
        <v>25.950000000000003</v>
      </c>
      <c r="C29" s="93">
        <v>2.2332310598571624E-2</v>
      </c>
      <c r="D29" s="93">
        <v>3.5086183817754831E-4</v>
      </c>
      <c r="E29" s="94">
        <v>1.1499398254514148</v>
      </c>
      <c r="F29" s="94">
        <v>1.8258416921155818E-3</v>
      </c>
      <c r="G29" s="142">
        <v>3.4659649057421241E-5</v>
      </c>
      <c r="H29" s="95">
        <v>6.9319298114842488E-7</v>
      </c>
      <c r="I29" s="59">
        <f>40</f>
        <v>40</v>
      </c>
      <c r="J29" s="59">
        <f>20</f>
        <v>20</v>
      </c>
      <c r="K29" s="133">
        <v>2.0065043</v>
      </c>
      <c r="L29" s="133">
        <v>7.4088946000000003E-2</v>
      </c>
      <c r="M29" s="94">
        <v>1.1507472000000001</v>
      </c>
      <c r="N29" s="94">
        <v>1.8117738999999999E-3</v>
      </c>
      <c r="O29" s="96" t="s">
        <v>210</v>
      </c>
      <c r="P29" s="97" t="s">
        <v>211</v>
      </c>
      <c r="Q29" s="107"/>
      <c r="R29" s="107"/>
    </row>
    <row r="30" spans="1:22" x14ac:dyDescent="0.2">
      <c r="A30" s="92" t="s">
        <v>36</v>
      </c>
      <c r="B30" s="59">
        <v>27.05</v>
      </c>
      <c r="C30" s="93">
        <v>2.1991393764008278E-2</v>
      </c>
      <c r="D30" s="93">
        <v>1.9037578196038425E-4</v>
      </c>
      <c r="E30" s="94">
        <v>1.1484039647935673</v>
      </c>
      <c r="F30" s="94">
        <v>1.4400773094380142E-3</v>
      </c>
      <c r="G30" s="142">
        <v>2.8673414810748913E-5</v>
      </c>
      <c r="H30" s="95">
        <v>5.7346829621497831E-7</v>
      </c>
      <c r="I30" s="59">
        <f>40</f>
        <v>40</v>
      </c>
      <c r="J30" s="59">
        <f>20</f>
        <v>20</v>
      </c>
      <c r="K30" s="133">
        <v>1.9988549</v>
      </c>
      <c r="L30" s="133">
        <v>5.7196091999999997E-2</v>
      </c>
      <c r="M30" s="94">
        <v>1.1492429</v>
      </c>
      <c r="N30" s="94">
        <v>1.3942294E-3</v>
      </c>
      <c r="O30" s="96" t="s">
        <v>212</v>
      </c>
      <c r="P30" s="97" t="s">
        <v>213</v>
      </c>
      <c r="Q30" s="107"/>
      <c r="R30" s="107"/>
    </row>
    <row r="31" spans="1:22" x14ac:dyDescent="0.2">
      <c r="A31" s="92" t="s">
        <v>40</v>
      </c>
      <c r="B31" s="59">
        <v>28.05</v>
      </c>
      <c r="C31" s="93">
        <v>2.2814040077985074E-2</v>
      </c>
      <c r="D31" s="93">
        <v>2.0655493484300161E-4</v>
      </c>
      <c r="E31" s="94">
        <v>1.1496409378275554</v>
      </c>
      <c r="F31" s="94">
        <v>1.4630351770394711E-3</v>
      </c>
      <c r="G31" s="142">
        <v>2.4669323703351715E-5</v>
      </c>
      <c r="H31" s="95">
        <v>4.9338647406703426E-7</v>
      </c>
      <c r="I31" s="59">
        <f>40</f>
        <v>40</v>
      </c>
      <c r="J31" s="59">
        <f>20</f>
        <v>20</v>
      </c>
      <c r="K31" s="133">
        <v>2.0911574000000002</v>
      </c>
      <c r="L31" s="133">
        <v>5.1029310000000001E-2</v>
      </c>
      <c r="M31" s="94">
        <v>1.1504738000000001</v>
      </c>
      <c r="N31" s="94">
        <v>1.5076281E-3</v>
      </c>
      <c r="O31" s="96" t="s">
        <v>214</v>
      </c>
      <c r="P31" s="97" t="s">
        <v>215</v>
      </c>
      <c r="Q31" s="107"/>
      <c r="R31" s="107"/>
    </row>
    <row r="32" spans="1:22" x14ac:dyDescent="0.2">
      <c r="A32" s="92" t="s">
        <v>44</v>
      </c>
      <c r="B32" s="59">
        <v>29</v>
      </c>
      <c r="C32" s="93">
        <v>2.4388539720446158E-2</v>
      </c>
      <c r="D32" s="93">
        <v>4.1025350212150482E-4</v>
      </c>
      <c r="E32" s="94">
        <v>1.1466186911244582</v>
      </c>
      <c r="F32" s="94">
        <v>2.3112114894141729E-3</v>
      </c>
      <c r="G32" s="142">
        <v>3.7879773242738706E-5</v>
      </c>
      <c r="H32" s="95">
        <v>7.575954648547741E-7</v>
      </c>
      <c r="I32" s="59">
        <f>40</f>
        <v>40</v>
      </c>
      <c r="J32" s="59">
        <f>20</f>
        <v>20</v>
      </c>
      <c r="K32" s="133">
        <v>2.2005474999999999</v>
      </c>
      <c r="L32" s="133">
        <v>8.3119646000000005E-2</v>
      </c>
      <c r="M32" s="94">
        <v>1.1475143000000001</v>
      </c>
      <c r="N32" s="94">
        <v>2.3037037000000001E-3</v>
      </c>
      <c r="O32" s="96" t="s">
        <v>216</v>
      </c>
      <c r="P32" s="97" t="s">
        <v>217</v>
      </c>
      <c r="Q32" s="107"/>
      <c r="R32" s="107"/>
    </row>
    <row r="33" spans="1:18" x14ac:dyDescent="0.2">
      <c r="A33" s="92" t="s">
        <v>48</v>
      </c>
      <c r="B33" s="59">
        <v>30.200000000000003</v>
      </c>
      <c r="C33" s="93">
        <v>2.4471449588860241E-2</v>
      </c>
      <c r="D33" s="93">
        <v>3.3118417432477227E-4</v>
      </c>
      <c r="E33" s="94">
        <v>1.1408130268656</v>
      </c>
      <c r="F33" s="94">
        <v>2.1466197110472287E-3</v>
      </c>
      <c r="G33" s="142">
        <v>4.500863994937746E-5</v>
      </c>
      <c r="H33" s="95">
        <v>9.0017279898754923E-7</v>
      </c>
      <c r="I33" s="59">
        <f>40</f>
        <v>40</v>
      </c>
      <c r="J33" s="59">
        <f>20</f>
        <v>20</v>
      </c>
      <c r="K33" s="133">
        <v>2.1922047</v>
      </c>
      <c r="L33" s="133">
        <v>9.2198512999999996E-2</v>
      </c>
      <c r="M33" s="94">
        <v>1.1416702000000001</v>
      </c>
      <c r="N33" s="94">
        <v>2.1249306999999999E-3</v>
      </c>
      <c r="O33" s="96" t="s">
        <v>218</v>
      </c>
      <c r="P33" s="97" t="s">
        <v>219</v>
      </c>
      <c r="Q33" s="107"/>
      <c r="R33" s="107"/>
    </row>
    <row r="34" spans="1:18" x14ac:dyDescent="0.2">
      <c r="A34" s="92" t="s">
        <v>220</v>
      </c>
      <c r="B34" s="59">
        <v>31</v>
      </c>
      <c r="C34" s="93">
        <v>2.5726103123426585E-2</v>
      </c>
      <c r="D34" s="93">
        <v>2.8808154124584717E-4</v>
      </c>
      <c r="E34" s="94">
        <v>1.150037134546336</v>
      </c>
      <c r="F34" s="94">
        <v>1.3119931489501374E-3</v>
      </c>
      <c r="G34" s="142">
        <v>2.3586695495227474E-5</v>
      </c>
      <c r="H34" s="95">
        <v>4.717339099045495E-7</v>
      </c>
      <c r="I34" s="59">
        <f>40</f>
        <v>40</v>
      </c>
      <c r="J34" s="59">
        <f>20</f>
        <v>20</v>
      </c>
      <c r="K34" s="133">
        <v>2.3765961999999998</v>
      </c>
      <c r="L34" s="133">
        <v>5.3316724000000003E-2</v>
      </c>
      <c r="M34" s="94">
        <v>1.1510141</v>
      </c>
      <c r="N34" s="94">
        <v>1.3146933999999999E-3</v>
      </c>
      <c r="O34" s="96" t="s">
        <v>221</v>
      </c>
      <c r="P34" s="97" t="s">
        <v>194</v>
      </c>
      <c r="Q34" s="107"/>
      <c r="R34" s="107"/>
    </row>
    <row r="35" spans="1:18" x14ac:dyDescent="0.2">
      <c r="A35" s="92" t="s">
        <v>52</v>
      </c>
      <c r="B35" s="59">
        <v>31.6</v>
      </c>
      <c r="C35" s="93">
        <v>2.7528243376067747E-2</v>
      </c>
      <c r="D35" s="93">
        <v>2.5698277415884169E-4</v>
      </c>
      <c r="E35" s="94">
        <v>1.1480125690177307</v>
      </c>
      <c r="F35" s="94">
        <v>1.2767506422967404E-3</v>
      </c>
      <c r="G35" s="142">
        <v>1.8254391728613379E-5</v>
      </c>
      <c r="H35" s="95">
        <v>3.6508783457226756E-7</v>
      </c>
      <c r="I35" s="59">
        <f>40</f>
        <v>40</v>
      </c>
      <c r="J35" s="59">
        <f>20</f>
        <v>20</v>
      </c>
      <c r="K35" s="133">
        <v>2.5762849000000001</v>
      </c>
      <c r="L35" s="133">
        <v>4.3081239E-2</v>
      </c>
      <c r="M35" s="94">
        <v>1.1490787</v>
      </c>
      <c r="N35" s="94">
        <v>1.3009864E-3</v>
      </c>
      <c r="O35" s="96" t="s">
        <v>222</v>
      </c>
      <c r="P35" s="97" t="s">
        <v>223</v>
      </c>
      <c r="Q35" s="107"/>
      <c r="R35" s="107"/>
    </row>
    <row r="36" spans="1:18" x14ac:dyDescent="0.2">
      <c r="A36" s="92" t="s">
        <v>56</v>
      </c>
      <c r="B36" s="59">
        <v>32.5</v>
      </c>
      <c r="C36" s="93">
        <v>2.7329864021910764E-2</v>
      </c>
      <c r="D36" s="93">
        <v>1.8475220117312053E-4</v>
      </c>
      <c r="E36" s="94">
        <v>1.1453801679796554</v>
      </c>
      <c r="F36" s="94">
        <v>2.9849596552605612E-3</v>
      </c>
      <c r="G36" s="142">
        <v>2.4003906711826762E-5</v>
      </c>
      <c r="H36" s="95">
        <v>4.8007813423653528E-7</v>
      </c>
      <c r="I36" s="59">
        <f>40</f>
        <v>40</v>
      </c>
      <c r="J36" s="59">
        <f>20</f>
        <v>20</v>
      </c>
      <c r="K36" s="133">
        <v>2.5406542000000001</v>
      </c>
      <c r="L36" s="133">
        <v>4.8960446999999997E-2</v>
      </c>
      <c r="M36" s="94">
        <v>1.1464577</v>
      </c>
      <c r="N36" s="94">
        <v>3.0162863000000001E-3</v>
      </c>
      <c r="O36" s="96" t="s">
        <v>224</v>
      </c>
      <c r="P36" s="97" t="s">
        <v>225</v>
      </c>
      <c r="Q36" s="107"/>
      <c r="R36" s="107"/>
    </row>
    <row r="37" spans="1:18" x14ac:dyDescent="0.2">
      <c r="A37" s="92" t="s">
        <v>226</v>
      </c>
      <c r="B37" s="59">
        <v>33.800000000000004</v>
      </c>
      <c r="C37" s="93">
        <v>2.9621200532326475E-2</v>
      </c>
      <c r="D37" s="93">
        <v>2.6296274924278066E-4</v>
      </c>
      <c r="E37" s="94">
        <v>1.1479427644131939</v>
      </c>
      <c r="F37" s="94">
        <v>1.2073466182789623E-3</v>
      </c>
      <c r="G37" s="142">
        <v>1.9229838235916583E-5</v>
      </c>
      <c r="H37" s="95">
        <v>3.8459676471833164E-7</v>
      </c>
      <c r="I37" s="59">
        <f>40</f>
        <v>40</v>
      </c>
      <c r="J37" s="59">
        <f>20</f>
        <v>20</v>
      </c>
      <c r="K37" s="133">
        <v>2.7762289</v>
      </c>
      <c r="L37" s="133">
        <v>4.4264774999999999E-2</v>
      </c>
      <c r="M37" s="94">
        <v>1.1490604</v>
      </c>
      <c r="N37" s="94">
        <v>1.2077955E-3</v>
      </c>
      <c r="O37" s="96" t="s">
        <v>227</v>
      </c>
      <c r="P37" s="97" t="s">
        <v>228</v>
      </c>
      <c r="Q37" s="107"/>
      <c r="R37" s="107"/>
    </row>
    <row r="38" spans="1:18" x14ac:dyDescent="0.2">
      <c r="A38" s="92" t="s">
        <v>60</v>
      </c>
      <c r="B38" s="59">
        <v>36.35</v>
      </c>
      <c r="C38" s="93">
        <v>3.0016972622667535E-2</v>
      </c>
      <c r="D38" s="93">
        <v>2.6137628004324631E-4</v>
      </c>
      <c r="E38" s="94">
        <v>1.1420556696417867</v>
      </c>
      <c r="F38" s="94">
        <v>1.2553473102234391E-3</v>
      </c>
      <c r="G38" s="142">
        <v>1.2425714560029679E-5</v>
      </c>
      <c r="H38" s="95">
        <v>2.485142912005936E-7</v>
      </c>
      <c r="I38" s="59">
        <f>40</f>
        <v>40</v>
      </c>
      <c r="J38" s="59">
        <f>20</f>
        <v>20</v>
      </c>
      <c r="K38" s="133">
        <v>2.8555392999999998</v>
      </c>
      <c r="L38" s="133">
        <v>3.4847092000000003E-2</v>
      </c>
      <c r="M38" s="94">
        <v>1.1432553999999999</v>
      </c>
      <c r="N38" s="94">
        <v>1.3090903000000001E-3</v>
      </c>
      <c r="O38" s="96" t="s">
        <v>229</v>
      </c>
      <c r="P38" s="97" t="s">
        <v>230</v>
      </c>
      <c r="Q38" s="107"/>
      <c r="R38" s="107"/>
    </row>
    <row r="39" spans="1:18" x14ac:dyDescent="0.2">
      <c r="A39" s="92" t="s">
        <v>64</v>
      </c>
      <c r="B39" s="59">
        <v>37.5</v>
      </c>
      <c r="C39" s="93">
        <v>2.9946875435113578E-2</v>
      </c>
      <c r="D39" s="93">
        <v>3.104178472717146E-4</v>
      </c>
      <c r="E39" s="94">
        <v>1.1495891124795314</v>
      </c>
      <c r="F39" s="94">
        <v>1.8527179716082442E-3</v>
      </c>
      <c r="G39" s="142">
        <v>8.5206387233908042E-6</v>
      </c>
      <c r="H39" s="95">
        <v>1.7041277446781609E-7</v>
      </c>
      <c r="I39" s="59">
        <f>40</f>
        <v>40</v>
      </c>
      <c r="J39" s="59">
        <f>20</f>
        <v>20</v>
      </c>
      <c r="K39" s="133">
        <v>2.8441122000000001</v>
      </c>
      <c r="L39" s="133">
        <v>3.4913598999999997E-2</v>
      </c>
      <c r="M39" s="94">
        <v>1.1508122999999999</v>
      </c>
      <c r="N39" s="94">
        <v>1.9138657000000001E-3</v>
      </c>
      <c r="O39" s="96" t="s">
        <v>231</v>
      </c>
      <c r="P39" s="97" t="s">
        <v>230</v>
      </c>
      <c r="Q39" s="107"/>
      <c r="R39" s="107"/>
    </row>
    <row r="40" spans="1:18" x14ac:dyDescent="0.2">
      <c r="A40" s="135"/>
      <c r="B40" s="136"/>
      <c r="C40" s="136"/>
      <c r="D40" s="136"/>
      <c r="E40" s="136"/>
      <c r="F40" s="136"/>
      <c r="G40" s="144"/>
      <c r="H40" s="136"/>
      <c r="I40" s="136"/>
      <c r="J40" s="136"/>
      <c r="K40" s="137"/>
      <c r="L40" s="137"/>
      <c r="M40" s="136"/>
      <c r="N40" s="136"/>
      <c r="O40" s="136"/>
      <c r="P40" s="138"/>
    </row>
    <row r="41" spans="1:18" x14ac:dyDescent="0.2">
      <c r="A41" s="92" t="s">
        <v>232</v>
      </c>
      <c r="B41" s="59">
        <v>0.2</v>
      </c>
      <c r="C41" s="93">
        <v>1.5866226813780215E-3</v>
      </c>
      <c r="D41" s="93">
        <v>3.3736134514684463E-5</v>
      </c>
      <c r="E41" s="94">
        <v>1.1488426042888802</v>
      </c>
      <c r="F41" s="94">
        <v>1.4306291419061703E-3</v>
      </c>
      <c r="G41" s="142">
        <v>1.3820670791885601E-5</v>
      </c>
      <c r="H41" s="95">
        <v>2.7641341583771201E-7</v>
      </c>
      <c r="I41" s="59">
        <v>5</v>
      </c>
      <c r="J41" s="59">
        <v>5</v>
      </c>
      <c r="K41" s="133">
        <v>0.14413960000000001</v>
      </c>
      <c r="L41" s="133">
        <v>7.3455641999999998E-3</v>
      </c>
      <c r="M41" s="94">
        <v>1.1488669</v>
      </c>
      <c r="N41" s="94">
        <v>1.3911645E-3</v>
      </c>
      <c r="O41" s="96" t="s">
        <v>233</v>
      </c>
      <c r="P41" s="97" t="s">
        <v>234</v>
      </c>
      <c r="Q41" s="107"/>
      <c r="R41" s="107"/>
    </row>
    <row r="42" spans="1:18" x14ac:dyDescent="0.2">
      <c r="A42" s="92" t="s">
        <v>235</v>
      </c>
      <c r="B42" s="59">
        <v>0.75</v>
      </c>
      <c r="C42" s="93">
        <v>2.6363011094530735E-3</v>
      </c>
      <c r="D42" s="93">
        <v>5.5738236328402974E-5</v>
      </c>
      <c r="E42" s="94">
        <v>1.1445335729585169</v>
      </c>
      <c r="F42" s="94">
        <v>2.9830014057687254E-3</v>
      </c>
      <c r="G42" s="142">
        <v>1.3087472060510599E-5</v>
      </c>
      <c r="H42" s="95">
        <v>2.6174944121021199E-7</v>
      </c>
      <c r="I42" s="59">
        <v>5</v>
      </c>
      <c r="J42" s="59">
        <v>5</v>
      </c>
      <c r="K42" s="133">
        <v>0.24520990000000001</v>
      </c>
      <c r="L42" s="133">
        <v>8.2093878000000006E-3</v>
      </c>
      <c r="M42" s="94">
        <v>1.1445787000000001</v>
      </c>
      <c r="N42" s="94">
        <v>3.0301597E-3</v>
      </c>
      <c r="O42" s="96" t="s">
        <v>236</v>
      </c>
      <c r="P42" s="97" t="s">
        <v>237</v>
      </c>
      <c r="Q42" s="107"/>
      <c r="R42" s="107"/>
    </row>
    <row r="43" spans="1:18" x14ac:dyDescent="0.2">
      <c r="A43" s="92" t="s">
        <v>238</v>
      </c>
      <c r="B43" s="59">
        <v>1.1000000000000001</v>
      </c>
      <c r="C43" s="93">
        <v>3.607538876994137E-3</v>
      </c>
      <c r="D43" s="93">
        <v>5.7828208385222654E-5</v>
      </c>
      <c r="E43" s="94">
        <v>1.1471925054262035</v>
      </c>
      <c r="F43" s="94">
        <v>1.4490440738002962E-3</v>
      </c>
      <c r="G43" s="142">
        <v>1.0316296905384883E-5</v>
      </c>
      <c r="H43" s="95">
        <v>2.0632593810769768E-7</v>
      </c>
      <c r="I43" s="59">
        <v>5</v>
      </c>
      <c r="J43" s="59">
        <v>5</v>
      </c>
      <c r="K43" s="133">
        <v>0.33855236</v>
      </c>
      <c r="L43" s="133">
        <v>7.3538696999999997E-3</v>
      </c>
      <c r="M43" s="94">
        <v>1.1473374000000001</v>
      </c>
      <c r="N43" s="94">
        <v>1.4001133E-3</v>
      </c>
      <c r="O43" s="96" t="s">
        <v>239</v>
      </c>
      <c r="P43" s="97" t="s">
        <v>240</v>
      </c>
      <c r="Q43" s="107"/>
      <c r="R43" s="107"/>
    </row>
    <row r="44" spans="1:18" x14ac:dyDescent="0.2">
      <c r="A44" s="92" t="s">
        <v>241</v>
      </c>
      <c r="B44" s="59">
        <v>1.4500000000000002</v>
      </c>
      <c r="C44" s="93">
        <v>4.4077845531102361E-3</v>
      </c>
      <c r="D44" s="93">
        <v>9.3783565873676117E-5</v>
      </c>
      <c r="E44" s="94">
        <v>1.1448400643164056</v>
      </c>
      <c r="F44" s="94">
        <v>3.0224103928917292E-3</v>
      </c>
      <c r="G44" s="142">
        <v>3.3102186616767404E-5</v>
      </c>
      <c r="H44" s="95">
        <v>6.6204373233534808E-7</v>
      </c>
      <c r="I44" s="59">
        <v>5</v>
      </c>
      <c r="J44" s="59">
        <v>5</v>
      </c>
      <c r="K44" s="133">
        <v>0.40471776999999998</v>
      </c>
      <c r="L44" s="133">
        <v>1.7890890999999999E-2</v>
      </c>
      <c r="M44" s="94">
        <v>1.1449916</v>
      </c>
      <c r="N44" s="94">
        <v>3.0341423000000002E-3</v>
      </c>
      <c r="O44" s="96" t="s">
        <v>242</v>
      </c>
      <c r="P44" s="97" t="s">
        <v>243</v>
      </c>
      <c r="Q44" s="107"/>
      <c r="R44" s="107"/>
    </row>
    <row r="45" spans="1:18" x14ac:dyDescent="0.2">
      <c r="A45" s="92" t="s">
        <v>244</v>
      </c>
      <c r="B45" s="59">
        <v>2.0500000000000003</v>
      </c>
      <c r="C45" s="93">
        <v>5.4945788115065607E-3</v>
      </c>
      <c r="D45" s="93">
        <v>8.8943035803227535E-5</v>
      </c>
      <c r="E45" s="94">
        <v>1.1490984645607429</v>
      </c>
      <c r="F45" s="94">
        <v>1.5006828972531185E-3</v>
      </c>
      <c r="G45" s="142">
        <v>9.9133168901707234E-6</v>
      </c>
      <c r="H45" s="95">
        <v>1.9826633780341447E-7</v>
      </c>
      <c r="I45" s="59">
        <v>5</v>
      </c>
      <c r="J45" s="59">
        <v>5</v>
      </c>
      <c r="K45" s="133">
        <v>0.51793122000000003</v>
      </c>
      <c r="L45" s="133">
        <v>9.6372253999999994E-3</v>
      </c>
      <c r="M45" s="94">
        <v>1.149322</v>
      </c>
      <c r="N45" s="94">
        <v>1.5013046E-3</v>
      </c>
      <c r="O45" s="96" t="s">
        <v>245</v>
      </c>
      <c r="P45" s="97" t="s">
        <v>246</v>
      </c>
      <c r="Q45" s="107"/>
      <c r="R45" s="107"/>
    </row>
    <row r="46" spans="1:18" x14ac:dyDescent="0.2">
      <c r="A46" s="92" t="s">
        <v>247</v>
      </c>
      <c r="B46" s="59">
        <v>2.4500000000000002</v>
      </c>
      <c r="C46" s="93">
        <v>5.9157871542241192E-3</v>
      </c>
      <c r="D46" s="93">
        <v>1.7841029691426192E-4</v>
      </c>
      <c r="E46" s="94">
        <v>1.1533426918355014</v>
      </c>
      <c r="F46" s="94">
        <v>2.0307130505639657E-3</v>
      </c>
      <c r="G46" s="142">
        <v>1.62945552143189E-5</v>
      </c>
      <c r="H46" s="95">
        <v>3.2589110428637802E-7</v>
      </c>
      <c r="I46" s="59">
        <v>5</v>
      </c>
      <c r="J46" s="59">
        <v>5</v>
      </c>
      <c r="K46" s="133">
        <v>0.55297816</v>
      </c>
      <c r="L46" s="133">
        <v>1.8449311999999999E-2</v>
      </c>
      <c r="M46" s="94">
        <v>1.1535286</v>
      </c>
      <c r="N46" s="94">
        <v>1.9790052999999999E-3</v>
      </c>
      <c r="O46" s="96" t="s">
        <v>248</v>
      </c>
      <c r="P46" s="97" t="s">
        <v>249</v>
      </c>
      <c r="Q46" s="107"/>
      <c r="R46" s="107"/>
    </row>
    <row r="47" spans="1:18" x14ac:dyDescent="0.2">
      <c r="A47" s="92" t="s">
        <v>250</v>
      </c>
      <c r="B47" s="59">
        <v>2.75</v>
      </c>
      <c r="C47" s="93">
        <v>6.2453658162972478E-3</v>
      </c>
      <c r="D47" s="93">
        <v>1.6011777295692949E-4</v>
      </c>
      <c r="E47" s="94">
        <v>1.1448907673225182</v>
      </c>
      <c r="F47" s="94">
        <v>2.1476908724027658E-3</v>
      </c>
      <c r="G47" s="142">
        <v>6.4283328838367388E-6</v>
      </c>
      <c r="H47" s="95">
        <v>1.2856665767673479E-7</v>
      </c>
      <c r="I47" s="59">
        <v>5</v>
      </c>
      <c r="J47" s="59">
        <v>5</v>
      </c>
      <c r="K47" s="133">
        <v>0.59320055999999999</v>
      </c>
      <c r="L47" s="133">
        <v>1.5465191999999999E-2</v>
      </c>
      <c r="M47" s="94">
        <v>1.1451188000000001</v>
      </c>
      <c r="N47" s="94">
        <v>2.1189443999999999E-3</v>
      </c>
      <c r="O47" s="96" t="s">
        <v>251</v>
      </c>
      <c r="P47" s="97" t="s">
        <v>252</v>
      </c>
      <c r="Q47" s="107"/>
      <c r="R47" s="107"/>
    </row>
    <row r="48" spans="1:18" x14ac:dyDescent="0.2">
      <c r="A48" s="92" t="s">
        <v>253</v>
      </c>
      <c r="B48" s="59">
        <v>3.25</v>
      </c>
      <c r="C48" s="93">
        <v>7.722711549941033E-3</v>
      </c>
      <c r="D48" s="93">
        <v>1.3541620614172348E-4</v>
      </c>
      <c r="E48" s="94">
        <v>1.1501269029191283</v>
      </c>
      <c r="F48" s="94">
        <v>1.5882534658465297E-3</v>
      </c>
      <c r="G48" s="142">
        <v>1.1213310971611728E-5</v>
      </c>
      <c r="H48" s="95">
        <v>2.2426621943223457E-7</v>
      </c>
      <c r="I48" s="59">
        <v>5</v>
      </c>
      <c r="J48" s="59">
        <v>5</v>
      </c>
      <c r="K48" s="133">
        <v>0.72936577000000002</v>
      </c>
      <c r="L48" s="133">
        <v>1.4013994E-2</v>
      </c>
      <c r="M48" s="94">
        <v>1.1504182000000001</v>
      </c>
      <c r="N48" s="94">
        <v>1.6224125999999999E-3</v>
      </c>
      <c r="O48" s="96" t="s">
        <v>254</v>
      </c>
      <c r="P48" s="97" t="s">
        <v>255</v>
      </c>
      <c r="Q48" s="107"/>
      <c r="R48" s="107"/>
    </row>
    <row r="49" spans="1:18" x14ac:dyDescent="0.2">
      <c r="A49" s="92" t="s">
        <v>256</v>
      </c>
      <c r="B49" s="59">
        <v>3.6500000000000004</v>
      </c>
      <c r="C49" s="93">
        <v>8.0719231773932632E-3</v>
      </c>
      <c r="D49" s="93">
        <v>2.1196799283999823E-4</v>
      </c>
      <c r="E49" s="94">
        <v>1.150490051430858</v>
      </c>
      <c r="F49" s="94">
        <v>2.0386999940174982E-3</v>
      </c>
      <c r="G49" s="142">
        <v>2.7718726346032248E-5</v>
      </c>
      <c r="H49" s="95">
        <v>5.5437452692064494E-7</v>
      </c>
      <c r="I49" s="59">
        <v>5</v>
      </c>
      <c r="J49" s="59">
        <v>5</v>
      </c>
      <c r="K49" s="133">
        <v>0.75465196000000001</v>
      </c>
      <c r="L49" s="133">
        <v>2.3978261000000001E-2</v>
      </c>
      <c r="M49" s="94">
        <v>1.1508162</v>
      </c>
      <c r="N49" s="94">
        <v>2.0092092000000001E-3</v>
      </c>
      <c r="O49" s="96" t="s">
        <v>257</v>
      </c>
      <c r="P49" s="97" t="s">
        <v>258</v>
      </c>
      <c r="Q49" s="107"/>
      <c r="R49" s="107"/>
    </row>
    <row r="50" spans="1:18" x14ac:dyDescent="0.2">
      <c r="A50" s="92" t="s">
        <v>259</v>
      </c>
      <c r="B50" s="59">
        <v>4.05</v>
      </c>
      <c r="C50" s="93">
        <v>8.6109328427102297E-3</v>
      </c>
      <c r="D50" s="93">
        <v>1.1008755953182736E-4</v>
      </c>
      <c r="E50" s="94">
        <v>1.149476258243415</v>
      </c>
      <c r="F50" s="94">
        <v>1.497294959596118E-3</v>
      </c>
      <c r="G50" s="142">
        <v>9.8670598885248785E-6</v>
      </c>
      <c r="H50" s="95">
        <v>1.9734119777049758E-7</v>
      </c>
      <c r="I50" s="59">
        <v>5</v>
      </c>
      <c r="J50" s="59">
        <v>5</v>
      </c>
      <c r="K50" s="133">
        <v>0.81510775999999996</v>
      </c>
      <c r="L50" s="133">
        <v>1.1582067E-2</v>
      </c>
      <c r="M50" s="94">
        <v>1.1498466000000001</v>
      </c>
      <c r="N50" s="94">
        <v>1.4952641999999999E-3</v>
      </c>
      <c r="O50" s="96" t="s">
        <v>260</v>
      </c>
      <c r="P50" s="97" t="s">
        <v>261</v>
      </c>
      <c r="Q50" s="107"/>
      <c r="R50" s="107"/>
    </row>
    <row r="51" spans="1:18" x14ac:dyDescent="0.2">
      <c r="A51" s="92" t="s">
        <v>262</v>
      </c>
      <c r="B51" s="59">
        <v>4.6500000000000004</v>
      </c>
      <c r="C51" s="93">
        <v>8.8030224706635574E-3</v>
      </c>
      <c r="D51" s="93">
        <v>1.1302532365392079E-4</v>
      </c>
      <c r="E51" s="94">
        <v>1.1476986033655183</v>
      </c>
      <c r="F51" s="94">
        <v>1.5991787105439574E-3</v>
      </c>
      <c r="G51" s="142">
        <v>1.0905261320715766E-5</v>
      </c>
      <c r="H51" s="95">
        <v>2.1810522641431535E-7</v>
      </c>
      <c r="I51" s="59">
        <v>5</v>
      </c>
      <c r="J51" s="59">
        <v>5</v>
      </c>
      <c r="K51" s="133">
        <v>0.83430415000000002</v>
      </c>
      <c r="L51" s="133">
        <v>1.215513E-2</v>
      </c>
      <c r="M51" s="94">
        <v>1.1480387000000001</v>
      </c>
      <c r="N51" s="94">
        <v>1.6097472E-3</v>
      </c>
      <c r="O51" s="96" t="s">
        <v>263</v>
      </c>
      <c r="P51" s="97" t="s">
        <v>264</v>
      </c>
      <c r="Q51" s="107"/>
      <c r="R51" s="107"/>
    </row>
    <row r="52" spans="1:18" x14ac:dyDescent="0.2">
      <c r="A52" s="92" t="s">
        <v>96</v>
      </c>
      <c r="B52" s="59">
        <v>5.25</v>
      </c>
      <c r="C52" s="93">
        <v>9.1369119665436968E-3</v>
      </c>
      <c r="D52" s="93">
        <v>1.2539111793473319E-4</v>
      </c>
      <c r="E52" s="94">
        <v>1.14963916927589</v>
      </c>
      <c r="F52" s="94">
        <v>1.5271056060628659E-3</v>
      </c>
      <c r="G52" s="142">
        <v>1.1218431318085308E-5</v>
      </c>
      <c r="H52" s="95">
        <v>2.2436862636170616E-7</v>
      </c>
      <c r="I52" s="59">
        <v>5</v>
      </c>
      <c r="J52" s="59">
        <v>5</v>
      </c>
      <c r="K52" s="133">
        <v>0.86477548000000004</v>
      </c>
      <c r="L52" s="133">
        <v>1.3227638999999999E-2</v>
      </c>
      <c r="M52" s="94">
        <v>1.1499653999999999</v>
      </c>
      <c r="N52" s="94">
        <v>1.5116694999999999E-3</v>
      </c>
      <c r="O52" s="96" t="s">
        <v>265</v>
      </c>
      <c r="P52" s="97" t="s">
        <v>266</v>
      </c>
      <c r="Q52" s="107"/>
      <c r="R52" s="107"/>
    </row>
    <row r="53" spans="1:18" x14ac:dyDescent="0.2">
      <c r="A53" s="92" t="s">
        <v>105</v>
      </c>
      <c r="B53" s="59">
        <v>5.8500000000000005</v>
      </c>
      <c r="C53" s="93">
        <v>9.5093055104533454E-3</v>
      </c>
      <c r="D53" s="93">
        <v>2.8680972193655374E-4</v>
      </c>
      <c r="E53" s="94">
        <v>1.1491494367242781</v>
      </c>
      <c r="F53" s="94">
        <v>2.078045409907873E-3</v>
      </c>
      <c r="G53" s="142">
        <v>2.5751995615215276E-5</v>
      </c>
      <c r="H53" s="95">
        <v>5.1503991230430557E-7</v>
      </c>
      <c r="I53" s="59">
        <v>5</v>
      </c>
      <c r="J53" s="59">
        <v>5</v>
      </c>
      <c r="K53" s="133">
        <v>0.89383345999999997</v>
      </c>
      <c r="L53" s="133">
        <v>3.0237162000000001E-2</v>
      </c>
      <c r="M53" s="94">
        <v>1.1494815</v>
      </c>
      <c r="N53" s="94">
        <v>2.0824871000000001E-3</v>
      </c>
      <c r="O53" s="96" t="s">
        <v>267</v>
      </c>
      <c r="P53" s="97" t="s">
        <v>268</v>
      </c>
      <c r="Q53" s="107"/>
      <c r="R53" s="107"/>
    </row>
    <row r="54" spans="1:18" x14ac:dyDescent="0.2">
      <c r="A54" s="92" t="s">
        <v>111</v>
      </c>
      <c r="B54" s="59">
        <v>6.2</v>
      </c>
      <c r="C54" s="93">
        <v>9.8577583819257283E-3</v>
      </c>
      <c r="D54" s="93">
        <v>2.7059664434355465E-4</v>
      </c>
      <c r="E54" s="94">
        <v>1.1419010898026971</v>
      </c>
      <c r="F54" s="94">
        <v>2.3498953067283674E-3</v>
      </c>
      <c r="G54" s="142">
        <v>1.0313025878007795E-5</v>
      </c>
      <c r="H54" s="95">
        <v>2.062605175601559E-7</v>
      </c>
      <c r="I54" s="59">
        <v>5</v>
      </c>
      <c r="J54" s="59">
        <v>5</v>
      </c>
      <c r="K54" s="133">
        <v>0.94046503000000004</v>
      </c>
      <c r="L54" s="133">
        <v>2.6751829000000001E-2</v>
      </c>
      <c r="M54" s="94">
        <v>1.1422671</v>
      </c>
      <c r="N54" s="94">
        <v>2.2905306E-3</v>
      </c>
      <c r="O54" s="96" t="s">
        <v>269</v>
      </c>
      <c r="P54" s="97" t="s">
        <v>270</v>
      </c>
      <c r="Q54" s="107"/>
      <c r="R54" s="107"/>
    </row>
    <row r="55" spans="1:18" x14ac:dyDescent="0.2">
      <c r="A55" s="92" t="s">
        <v>271</v>
      </c>
      <c r="B55" s="59">
        <v>7.3500000000000005</v>
      </c>
      <c r="C55" s="93">
        <v>1.0901852108747364E-2</v>
      </c>
      <c r="D55" s="93">
        <v>1.6433607913292328E-4</v>
      </c>
      <c r="E55" s="94">
        <v>1.1500459289987479</v>
      </c>
      <c r="F55" s="94">
        <v>1.5273044585243634E-3</v>
      </c>
      <c r="G55" s="142">
        <v>1.48830359467291E-5</v>
      </c>
      <c r="H55" s="95">
        <v>2.97660718934582E-7</v>
      </c>
      <c r="I55" s="59">
        <v>5</v>
      </c>
      <c r="J55" s="59">
        <v>5</v>
      </c>
      <c r="K55" s="133">
        <v>1.0314471999999999</v>
      </c>
      <c r="L55" s="133">
        <v>1.7037818E-2</v>
      </c>
      <c r="M55" s="94">
        <v>1.1504350000000001</v>
      </c>
      <c r="N55" s="94">
        <v>1.5061352000000001E-3</v>
      </c>
      <c r="O55" s="96" t="s">
        <v>272</v>
      </c>
      <c r="P55" s="97" t="s">
        <v>273</v>
      </c>
      <c r="Q55" s="107"/>
      <c r="R55" s="107"/>
    </row>
    <row r="56" spans="1:18" x14ac:dyDescent="0.2">
      <c r="A56" s="92" t="s">
        <v>274</v>
      </c>
      <c r="B56" s="59">
        <v>7.9</v>
      </c>
      <c r="C56" s="93">
        <v>1.0953373318200958E-2</v>
      </c>
      <c r="D56" s="93">
        <v>1.4750529031416545E-4</v>
      </c>
      <c r="E56" s="94">
        <v>1.1476988377723889</v>
      </c>
      <c r="F56" s="94">
        <v>1.171743495054937E-3</v>
      </c>
      <c r="G56" s="142">
        <v>6.8584135071020372E-6</v>
      </c>
      <c r="H56" s="95">
        <v>1.3716827014204076E-7</v>
      </c>
      <c r="I56" s="59">
        <v>5</v>
      </c>
      <c r="J56" s="59">
        <v>5</v>
      </c>
      <c r="K56" s="133">
        <v>1.0422933999999999</v>
      </c>
      <c r="L56" s="133">
        <v>1.456528E-2</v>
      </c>
      <c r="M56" s="94">
        <v>1.1481342000000001</v>
      </c>
      <c r="N56" s="94">
        <v>1.1922434999999999E-3</v>
      </c>
      <c r="O56" s="96" t="s">
        <v>275</v>
      </c>
      <c r="P56" s="97" t="s">
        <v>276</v>
      </c>
      <c r="Q56" s="107"/>
      <c r="R56" s="107"/>
    </row>
    <row r="57" spans="1:18" x14ac:dyDescent="0.2">
      <c r="A57" s="135"/>
      <c r="B57" s="136"/>
      <c r="C57" s="139"/>
      <c r="D57" s="139"/>
      <c r="E57" s="140"/>
      <c r="F57" s="140"/>
      <c r="G57" s="144"/>
      <c r="H57" s="141"/>
      <c r="I57" s="136"/>
      <c r="J57" s="136"/>
      <c r="K57" s="137"/>
      <c r="L57" s="137"/>
      <c r="M57" s="140"/>
      <c r="N57" s="140"/>
      <c r="O57" s="136"/>
      <c r="P57" s="138"/>
    </row>
    <row r="58" spans="1:18" x14ac:dyDescent="0.2">
      <c r="A58" s="92" t="s">
        <v>277</v>
      </c>
      <c r="B58" s="59">
        <v>0.70000000000000007</v>
      </c>
      <c r="C58" s="93">
        <v>2.1493063547634479E-3</v>
      </c>
      <c r="D58" s="93">
        <v>1.0115376669512231E-4</v>
      </c>
      <c r="E58" s="94">
        <v>1.1408819042441871</v>
      </c>
      <c r="F58" s="94">
        <v>2.1885375697304997E-3</v>
      </c>
      <c r="G58" s="142">
        <v>8.5985392758551418E-6</v>
      </c>
      <c r="H58" s="95">
        <v>1.7197078551710283E-7</v>
      </c>
      <c r="I58" s="59">
        <v>30</v>
      </c>
      <c r="J58" s="59">
        <v>20</v>
      </c>
      <c r="K58" s="133">
        <v>0.18091652999999999</v>
      </c>
      <c r="L58" s="133">
        <v>1.9099095999999999E-2</v>
      </c>
      <c r="M58" s="94">
        <v>1.140976</v>
      </c>
      <c r="N58" s="94">
        <v>2.1746733999999999E-3</v>
      </c>
      <c r="O58" s="96" t="s">
        <v>278</v>
      </c>
      <c r="P58" s="97" t="s">
        <v>279</v>
      </c>
      <c r="Q58" s="107"/>
      <c r="R58" s="107"/>
    </row>
    <row r="59" spans="1:18" x14ac:dyDescent="0.2">
      <c r="A59" s="92" t="s">
        <v>280</v>
      </c>
      <c r="B59" s="59">
        <v>1.5</v>
      </c>
      <c r="C59" s="93">
        <v>2.8866200740701644E-3</v>
      </c>
      <c r="D59" s="93">
        <v>6.5207717704525125E-5</v>
      </c>
      <c r="E59" s="94">
        <v>1.149542260719191</v>
      </c>
      <c r="F59" s="94">
        <v>3.0098517667839571E-3</v>
      </c>
      <c r="G59" s="142">
        <v>1.1047009640024311E-5</v>
      </c>
      <c r="H59" s="95">
        <v>2.2094019280048624E-7</v>
      </c>
      <c r="I59" s="59">
        <v>30</v>
      </c>
      <c r="J59" s="59">
        <v>20</v>
      </c>
      <c r="K59" s="133">
        <v>0.24253849999999999</v>
      </c>
      <c r="L59" s="133">
        <v>2.2073181000000001E-2</v>
      </c>
      <c r="M59" s="94">
        <v>1.1495881999999999</v>
      </c>
      <c r="N59" s="94">
        <v>2.9795181E-3</v>
      </c>
      <c r="O59" s="96" t="s">
        <v>281</v>
      </c>
      <c r="P59" s="97" t="s">
        <v>282</v>
      </c>
      <c r="Q59" s="107"/>
      <c r="R59" s="107"/>
    </row>
    <row r="60" spans="1:18" x14ac:dyDescent="0.2">
      <c r="A60" s="92" t="s">
        <v>283</v>
      </c>
      <c r="B60" s="59">
        <v>2.75</v>
      </c>
      <c r="C60" s="93">
        <v>4.3919053091712188E-3</v>
      </c>
      <c r="D60" s="93">
        <v>1.7113638905850073E-4</v>
      </c>
      <c r="E60" s="94">
        <v>1.1515848499428589</v>
      </c>
      <c r="F60" s="94">
        <v>2.3249253855010107E-3</v>
      </c>
      <c r="G60" s="142">
        <v>1.1524361375163097E-5</v>
      </c>
      <c r="H60" s="95">
        <v>2.3048722750326195E-7</v>
      </c>
      <c r="I60" s="59">
        <v>30</v>
      </c>
      <c r="J60" s="59">
        <v>20</v>
      </c>
      <c r="K60" s="133">
        <v>0.38369586999999999</v>
      </c>
      <c r="L60" s="133">
        <v>2.7125417999999998E-2</v>
      </c>
      <c r="M60" s="94">
        <v>1.1517693</v>
      </c>
      <c r="N60" s="94">
        <v>2.3068289999999998E-3</v>
      </c>
      <c r="O60" s="96" t="s">
        <v>284</v>
      </c>
      <c r="P60" s="97" t="s">
        <v>270</v>
      </c>
      <c r="Q60" s="107"/>
      <c r="R60" s="107"/>
    </row>
    <row r="61" spans="1:18" x14ac:dyDescent="0.2">
      <c r="A61" s="92" t="s">
        <v>285</v>
      </c>
      <c r="B61" s="59">
        <v>3.1500000000000004</v>
      </c>
      <c r="C61" s="93">
        <v>4.3484352751143917E-3</v>
      </c>
      <c r="D61" s="93">
        <v>1.0061507875974243E-4</v>
      </c>
      <c r="E61" s="94">
        <v>1.1495458650342048</v>
      </c>
      <c r="F61" s="94">
        <v>1.4068732006874284E-3</v>
      </c>
      <c r="G61" s="142">
        <v>6.2247551182168406E-6</v>
      </c>
      <c r="H61" s="95">
        <v>1.2449510236433683E-7</v>
      </c>
      <c r="I61" s="59">
        <v>30</v>
      </c>
      <c r="J61" s="59">
        <v>20</v>
      </c>
      <c r="K61" s="133">
        <v>0.39551288000000001</v>
      </c>
      <c r="L61" s="133">
        <v>1.5178845999999999E-2</v>
      </c>
      <c r="M61" s="94">
        <v>1.1496735</v>
      </c>
      <c r="N61" s="94">
        <v>1.3896306E-3</v>
      </c>
      <c r="O61" s="96" t="s">
        <v>286</v>
      </c>
      <c r="P61" s="97" t="s">
        <v>287</v>
      </c>
      <c r="Q61" s="107"/>
      <c r="R61" s="107"/>
    </row>
    <row r="62" spans="1:18" x14ac:dyDescent="0.2">
      <c r="A62" s="92" t="s">
        <v>288</v>
      </c>
      <c r="B62" s="59">
        <v>3.8000000000000003</v>
      </c>
      <c r="C62" s="93">
        <v>4.8405814809430285E-3</v>
      </c>
      <c r="D62" s="93">
        <v>1.5984237472026173E-4</v>
      </c>
      <c r="E62" s="94">
        <v>1.1500086560183855</v>
      </c>
      <c r="F62" s="94">
        <v>2.2342676515638934E-3</v>
      </c>
      <c r="G62" s="142">
        <v>7.6561557127879269E-6</v>
      </c>
      <c r="H62" s="95">
        <v>1.5312311425575853E-7</v>
      </c>
      <c r="I62" s="59">
        <v>30</v>
      </c>
      <c r="J62" s="59">
        <v>20</v>
      </c>
      <c r="K62" s="133">
        <v>0.43819508000000001</v>
      </c>
      <c r="L62" s="133">
        <v>2.1171341E-2</v>
      </c>
      <c r="M62" s="94">
        <v>1.1502091000000001</v>
      </c>
      <c r="N62" s="94">
        <v>2.2238339E-3</v>
      </c>
      <c r="O62" s="96" t="s">
        <v>289</v>
      </c>
      <c r="P62" s="97" t="s">
        <v>290</v>
      </c>
      <c r="Q62" s="107"/>
      <c r="R62" s="107"/>
    </row>
    <row r="63" spans="1:18" x14ac:dyDescent="0.2">
      <c r="A63" s="92" t="s">
        <v>291</v>
      </c>
      <c r="B63" s="59">
        <v>4.1000000000000005</v>
      </c>
      <c r="C63" s="93">
        <v>4.914779975571628E-3</v>
      </c>
      <c r="D63" s="93">
        <v>7.7525985547962197E-5</v>
      </c>
      <c r="E63" s="94">
        <v>1.1483953930310162</v>
      </c>
      <c r="F63" s="94">
        <v>1.4548153275522648E-3</v>
      </c>
      <c r="G63" s="142">
        <v>4.8421382180248199E-6</v>
      </c>
      <c r="H63" s="95">
        <v>9.6842764360496395E-8</v>
      </c>
      <c r="I63" s="59">
        <v>30</v>
      </c>
      <c r="J63" s="59">
        <v>20</v>
      </c>
      <c r="K63" s="133">
        <v>0.45388198000000002</v>
      </c>
      <c r="L63" s="133">
        <v>1.1869330000000001E-2</v>
      </c>
      <c r="M63" s="94">
        <v>1.1485947000000001</v>
      </c>
      <c r="N63" s="94">
        <v>1.4869339000000001E-3</v>
      </c>
      <c r="O63" s="96" t="s">
        <v>292</v>
      </c>
      <c r="P63" s="97" t="s">
        <v>293</v>
      </c>
      <c r="Q63" s="107"/>
      <c r="R63" s="107"/>
    </row>
    <row r="64" spans="1:18" x14ac:dyDescent="0.2">
      <c r="A64" s="92" t="s">
        <v>82</v>
      </c>
      <c r="B64" s="59">
        <v>5.25</v>
      </c>
      <c r="C64" s="93">
        <v>6.0096495095463224E-3</v>
      </c>
      <c r="D64" s="93">
        <v>1.274125563722232E-4</v>
      </c>
      <c r="E64" s="94">
        <v>1.1482491375230837</v>
      </c>
      <c r="F64" s="94">
        <v>1.3790267945380881E-3</v>
      </c>
      <c r="G64" s="142">
        <v>1.1442428962926696E-5</v>
      </c>
      <c r="H64" s="95">
        <v>2.2884857925853393E-7</v>
      </c>
      <c r="I64" s="59">
        <v>30</v>
      </c>
      <c r="J64" s="59">
        <v>20</v>
      </c>
      <c r="K64" s="133">
        <v>0.53957820000000001</v>
      </c>
      <c r="L64" s="133">
        <v>2.4903181999999999E-2</v>
      </c>
      <c r="M64" s="94">
        <v>1.1484315</v>
      </c>
      <c r="N64" s="94">
        <v>1.4072326E-3</v>
      </c>
      <c r="O64" s="96" t="s">
        <v>294</v>
      </c>
      <c r="P64" s="97" t="s">
        <v>295</v>
      </c>
      <c r="Q64" s="107"/>
      <c r="R64" s="107"/>
    </row>
    <row r="65" spans="1:18" x14ac:dyDescent="0.2">
      <c r="A65" s="92" t="s">
        <v>296</v>
      </c>
      <c r="B65" s="59">
        <v>6.4</v>
      </c>
      <c r="C65" s="93">
        <v>6.7598612771686871E-3</v>
      </c>
      <c r="D65" s="93">
        <v>1.4365679499993566E-4</v>
      </c>
      <c r="E65" s="94">
        <v>1.1494872999051771</v>
      </c>
      <c r="F65" s="94">
        <v>1.2985732437414382E-3</v>
      </c>
      <c r="G65" s="142">
        <v>4.2016153411636766E-6</v>
      </c>
      <c r="H65" s="95">
        <v>8.4032306823273533E-8</v>
      </c>
      <c r="I65" s="59">
        <v>30</v>
      </c>
      <c r="J65" s="59">
        <v>20</v>
      </c>
      <c r="K65" s="133">
        <v>0.63103896000000004</v>
      </c>
      <c r="L65" s="133">
        <v>1.5997523E-2</v>
      </c>
      <c r="M65" s="94">
        <v>1.1497563</v>
      </c>
      <c r="N65" s="94">
        <v>1.313603E-3</v>
      </c>
      <c r="O65" s="96" t="s">
        <v>297</v>
      </c>
      <c r="P65" s="97" t="s">
        <v>298</v>
      </c>
      <c r="Q65" s="107"/>
      <c r="R65" s="107"/>
    </row>
    <row r="66" spans="1:18" x14ac:dyDescent="0.2">
      <c r="A66" s="92" t="s">
        <v>100</v>
      </c>
      <c r="B66" s="59">
        <v>6.95</v>
      </c>
      <c r="C66" s="93">
        <v>7.4176533321777182E-3</v>
      </c>
      <c r="D66" s="93">
        <v>1.1791704759278655E-4</v>
      </c>
      <c r="E66" s="94">
        <v>1.1481596323251855</v>
      </c>
      <c r="F66" s="94">
        <v>1.5164698369373327E-3</v>
      </c>
      <c r="G66" s="142">
        <v>1.3252987434404595E-5</v>
      </c>
      <c r="H66" s="95">
        <v>2.6505974868809193E-7</v>
      </c>
      <c r="I66" s="59">
        <v>30</v>
      </c>
      <c r="J66" s="59">
        <v>20</v>
      </c>
      <c r="K66" s="133">
        <v>0.66890079000000002</v>
      </c>
      <c r="L66" s="133">
        <v>2.7874123000000001E-2</v>
      </c>
      <c r="M66" s="94">
        <v>1.1484624999999999</v>
      </c>
      <c r="N66" s="94">
        <v>1.5117685999999999E-3</v>
      </c>
      <c r="O66" s="96" t="s">
        <v>299</v>
      </c>
      <c r="P66" s="97" t="s">
        <v>270</v>
      </c>
      <c r="Q66" s="107"/>
      <c r="R66" s="107"/>
    </row>
    <row r="67" spans="1:18" x14ac:dyDescent="0.2">
      <c r="A67" s="92" t="s">
        <v>109</v>
      </c>
      <c r="B67" s="59">
        <v>7.5500000000000007</v>
      </c>
      <c r="C67" s="93">
        <v>8.4251228730959377E-3</v>
      </c>
      <c r="D67" s="93">
        <v>2.2700215357602139E-4</v>
      </c>
      <c r="E67" s="94">
        <v>1.1528612588260343</v>
      </c>
      <c r="F67" s="94">
        <v>2.0803652963051586E-3</v>
      </c>
      <c r="G67" s="142">
        <v>2.4073251544797136E-5</v>
      </c>
      <c r="H67" s="95">
        <v>4.814650308959427E-7</v>
      </c>
      <c r="I67" s="59">
        <v>30</v>
      </c>
      <c r="J67" s="59">
        <v>20</v>
      </c>
      <c r="K67" s="133">
        <v>0.73173021999999999</v>
      </c>
      <c r="L67" s="133">
        <v>5.0131947000000003E-2</v>
      </c>
      <c r="M67" s="94">
        <v>1.1532264999999999</v>
      </c>
      <c r="N67" s="94">
        <v>2.0825544000000001E-3</v>
      </c>
      <c r="O67" s="96" t="s">
        <v>300</v>
      </c>
      <c r="P67" s="97" t="s">
        <v>225</v>
      </c>
      <c r="Q67" s="107"/>
      <c r="R67" s="107"/>
    </row>
    <row r="68" spans="1:18" x14ac:dyDescent="0.2">
      <c r="A68" s="92" t="s">
        <v>118</v>
      </c>
      <c r="B68" s="59">
        <v>8.15</v>
      </c>
      <c r="C68" s="93">
        <v>8.6123818954470435E-3</v>
      </c>
      <c r="D68" s="93">
        <v>1.8542739281708287E-4</v>
      </c>
      <c r="E68" s="94">
        <v>1.149476258243415</v>
      </c>
      <c r="F68" s="94">
        <v>1.7273569541829939E-3</v>
      </c>
      <c r="G68" s="142">
        <v>1.2607336780796715E-5</v>
      </c>
      <c r="H68" s="95">
        <v>2.5214673561593431E-7</v>
      </c>
      <c r="I68" s="59">
        <v>30</v>
      </c>
      <c r="J68" s="59">
        <v>20</v>
      </c>
      <c r="K68" s="133">
        <v>0.78417426000000001</v>
      </c>
      <c r="L68" s="133">
        <v>2.9880229000000001E-2</v>
      </c>
      <c r="M68" s="94">
        <v>1.1498332</v>
      </c>
      <c r="N68" s="94">
        <v>1.6869919E-3</v>
      </c>
      <c r="O68" s="96" t="s">
        <v>301</v>
      </c>
      <c r="P68" s="97" t="s">
        <v>302</v>
      </c>
      <c r="Q68" s="107"/>
      <c r="R68" s="107"/>
    </row>
    <row r="69" spans="1:18" x14ac:dyDescent="0.2">
      <c r="A69" s="92" t="s">
        <v>303</v>
      </c>
      <c r="B69" s="59">
        <v>8.65</v>
      </c>
      <c r="C69" s="93">
        <v>8.4937743813681826E-3</v>
      </c>
      <c r="D69" s="93">
        <v>1.202114404058047E-4</v>
      </c>
      <c r="E69" s="94">
        <v>1.1471010175625467</v>
      </c>
      <c r="F69" s="94">
        <v>1.1367397144424534E-3</v>
      </c>
      <c r="G69" s="142">
        <v>3.0786480198367422E-6</v>
      </c>
      <c r="H69" s="95">
        <v>6.1572960396734846E-8</v>
      </c>
      <c r="I69" s="59">
        <v>30</v>
      </c>
      <c r="J69" s="59">
        <v>20</v>
      </c>
      <c r="K69" s="133">
        <v>0.80158353000000004</v>
      </c>
      <c r="L69" s="133">
        <v>1.2881175E-2</v>
      </c>
      <c r="M69" s="94">
        <v>1.1474488</v>
      </c>
      <c r="N69" s="94">
        <v>1.097104E-3</v>
      </c>
      <c r="O69" s="96" t="s">
        <v>304</v>
      </c>
      <c r="P69" s="97" t="s">
        <v>305</v>
      </c>
      <c r="Q69" s="107"/>
      <c r="R69" s="107"/>
    </row>
    <row r="70" spans="1:18" x14ac:dyDescent="0.2">
      <c r="A70" s="92" t="s">
        <v>130</v>
      </c>
      <c r="B70" s="59">
        <v>9.35</v>
      </c>
      <c r="C70" s="93">
        <v>8.9858736244919721E-3</v>
      </c>
      <c r="D70" s="93">
        <v>1.1078977470557911E-4</v>
      </c>
      <c r="E70" s="94">
        <v>1.1483923960728912</v>
      </c>
      <c r="F70" s="94">
        <v>1.4672338580180254E-3</v>
      </c>
      <c r="G70" s="142">
        <v>4.0047390931014536E-6</v>
      </c>
      <c r="H70" s="95">
        <v>8.0094781862029073E-8</v>
      </c>
      <c r="I70" s="59">
        <v>30</v>
      </c>
      <c r="J70" s="59">
        <v>20</v>
      </c>
      <c r="K70" s="133">
        <v>0.84499937000000003</v>
      </c>
      <c r="L70" s="133">
        <v>1.3109539999999999E-2</v>
      </c>
      <c r="M70" s="94">
        <v>1.1487558</v>
      </c>
      <c r="N70" s="94">
        <v>1.5066408999999999E-3</v>
      </c>
      <c r="O70" s="96" t="s">
        <v>306</v>
      </c>
      <c r="P70" s="97" t="s">
        <v>266</v>
      </c>
      <c r="Q70" s="107"/>
      <c r="R70" s="107"/>
    </row>
    <row r="71" spans="1:18" x14ac:dyDescent="0.2">
      <c r="A71" s="92" t="s">
        <v>134</v>
      </c>
      <c r="B71" s="59">
        <v>9.8500000000000014</v>
      </c>
      <c r="C71" s="93">
        <v>9.2613079324813455E-3</v>
      </c>
      <c r="D71" s="93">
        <v>1.357276516688095E-4</v>
      </c>
      <c r="E71" s="94">
        <v>1.1444917658151483</v>
      </c>
      <c r="F71" s="94">
        <v>1.2429717293734382E-3</v>
      </c>
      <c r="G71" s="142">
        <v>3.8494231595648793E-6</v>
      </c>
      <c r="H71" s="95">
        <v>7.6988463191297586E-8</v>
      </c>
      <c r="I71" s="59">
        <v>30</v>
      </c>
      <c r="J71" s="59">
        <v>20</v>
      </c>
      <c r="K71" s="133">
        <v>0.87497455000000002</v>
      </c>
      <c r="L71" s="133">
        <v>1.5026713000000001E-2</v>
      </c>
      <c r="M71" s="94">
        <v>1.1448531</v>
      </c>
      <c r="N71" s="94">
        <v>1.2066691000000001E-3</v>
      </c>
      <c r="O71" s="96" t="s">
        <v>307</v>
      </c>
      <c r="P71" s="97" t="s">
        <v>308</v>
      </c>
      <c r="Q71" s="107"/>
      <c r="R71" s="107"/>
    </row>
    <row r="72" spans="1:18" x14ac:dyDescent="0.2">
      <c r="A72" s="92" t="s">
        <v>142</v>
      </c>
      <c r="B72" s="59">
        <v>10.850000000000001</v>
      </c>
      <c r="C72" s="93">
        <v>9.8482378857503231E-3</v>
      </c>
      <c r="D72" s="93">
        <v>1.5109024167905022E-4</v>
      </c>
      <c r="E72" s="94">
        <v>1.1477718559477104</v>
      </c>
      <c r="F72" s="94">
        <v>1.2826848074977866E-3</v>
      </c>
      <c r="G72" s="142">
        <v>3.3868789418633035E-6</v>
      </c>
      <c r="H72" s="95">
        <v>6.7737578837266074E-8</v>
      </c>
      <c r="I72" s="59">
        <v>30</v>
      </c>
      <c r="J72" s="59">
        <v>20</v>
      </c>
      <c r="K72" s="133">
        <v>0.92985868000000005</v>
      </c>
      <c r="L72" s="133">
        <v>1.5759273000000001E-2</v>
      </c>
      <c r="M72" s="94">
        <v>1.1481836000000001</v>
      </c>
      <c r="N72" s="94">
        <v>1.3135865E-3</v>
      </c>
      <c r="O72" s="96" t="s">
        <v>309</v>
      </c>
      <c r="P72" s="97" t="s">
        <v>310</v>
      </c>
      <c r="Q72" s="107"/>
      <c r="R72" s="107"/>
    </row>
    <row r="73" spans="1:18" x14ac:dyDescent="0.2">
      <c r="A73" s="92" t="s">
        <v>146</v>
      </c>
      <c r="B73" s="59">
        <v>11.3</v>
      </c>
      <c r="C73" s="93">
        <v>9.8906885852571916E-3</v>
      </c>
      <c r="D73" s="93">
        <v>1.4035291097725885E-4</v>
      </c>
      <c r="E73" s="94">
        <v>1.1498610481053961</v>
      </c>
      <c r="F73" s="94">
        <v>1.5524433823956212E-3</v>
      </c>
      <c r="G73" s="142">
        <v>3.8117946927854154E-6</v>
      </c>
      <c r="H73" s="95">
        <v>7.6235893855708316E-8</v>
      </c>
      <c r="I73" s="59">
        <v>30</v>
      </c>
      <c r="J73" s="59">
        <v>20</v>
      </c>
      <c r="K73" s="133">
        <v>0.93106060999999996</v>
      </c>
      <c r="L73" s="133">
        <v>1.5243781E-2</v>
      </c>
      <c r="M73" s="94">
        <v>1.1502882000000001</v>
      </c>
      <c r="N73" s="94">
        <v>1.6064148000000001E-3</v>
      </c>
      <c r="O73" s="96" t="s">
        <v>311</v>
      </c>
      <c r="P73" s="97" t="s">
        <v>312</v>
      </c>
      <c r="Q73" s="107"/>
      <c r="R73" s="107"/>
    </row>
    <row r="74" spans="1:18" x14ac:dyDescent="0.2">
      <c r="A74" s="92" t="s">
        <v>156</v>
      </c>
      <c r="B74" s="59">
        <v>12.65</v>
      </c>
      <c r="C74" s="93">
        <v>1.097286178408614E-2</v>
      </c>
      <c r="D74" s="93">
        <v>2.3017416016978931E-4</v>
      </c>
      <c r="E74" s="94">
        <v>1.1501938663496549</v>
      </c>
      <c r="F74" s="94">
        <v>1.7958754270620916E-3</v>
      </c>
      <c r="G74" s="142">
        <v>9.4371618701229096E-6</v>
      </c>
      <c r="H74" s="95">
        <v>1.887432374024582E-7</v>
      </c>
      <c r="I74" s="59">
        <v>30</v>
      </c>
      <c r="J74" s="59">
        <v>20</v>
      </c>
      <c r="K74" s="133">
        <v>1.0181678999999999</v>
      </c>
      <c r="L74" s="133">
        <v>2.8693052E-2</v>
      </c>
      <c r="M74" s="94">
        <v>1.1506383</v>
      </c>
      <c r="N74" s="94">
        <v>1.8002639E-3</v>
      </c>
      <c r="O74" s="96" t="s">
        <v>313</v>
      </c>
      <c r="P74" s="97" t="s">
        <v>314</v>
      </c>
      <c r="Q74" s="107"/>
      <c r="R74" s="107"/>
    </row>
    <row r="75" spans="1:18" x14ac:dyDescent="0.2">
      <c r="A75" s="92" t="s">
        <v>162</v>
      </c>
      <c r="B75" s="59">
        <v>14.600000000000001</v>
      </c>
      <c r="C75" s="93">
        <v>1.1929550797526363E-2</v>
      </c>
      <c r="D75" s="93">
        <v>2.0455990733460981E-4</v>
      </c>
      <c r="E75" s="94">
        <v>1.1503178211571805</v>
      </c>
      <c r="F75" s="94">
        <v>1.4101236337858579E-3</v>
      </c>
      <c r="G75" s="142">
        <v>1.3154808034600281E-5</v>
      </c>
      <c r="H75" s="95">
        <v>2.6309616069200566E-7</v>
      </c>
      <c r="I75" s="59">
        <v>30</v>
      </c>
      <c r="J75" s="59">
        <v>20</v>
      </c>
      <c r="K75" s="133">
        <v>1.0991241</v>
      </c>
      <c r="L75" s="133">
        <v>3.1992870999999999E-2</v>
      </c>
      <c r="M75" s="94">
        <v>1.1507696000000001</v>
      </c>
      <c r="N75" s="94">
        <v>1.3963179999999999E-3</v>
      </c>
      <c r="O75" s="96" t="s">
        <v>315</v>
      </c>
      <c r="P75" s="97" t="s">
        <v>204</v>
      </c>
      <c r="Q75" s="107"/>
      <c r="R75" s="107"/>
    </row>
    <row r="76" spans="1:18" x14ac:dyDescent="0.2">
      <c r="A76" s="92" t="s">
        <v>166</v>
      </c>
      <c r="B76" s="59">
        <v>15.75</v>
      </c>
      <c r="C76" s="93">
        <v>1.2864686194520322E-2</v>
      </c>
      <c r="D76" s="93">
        <v>1.4785283922950568E-4</v>
      </c>
      <c r="E76" s="94">
        <v>1.1507205787061845</v>
      </c>
      <c r="F76" s="94">
        <v>1.5254917937001257E-3</v>
      </c>
      <c r="G76" s="142">
        <v>4.224227461241504E-6</v>
      </c>
      <c r="H76" s="95">
        <v>8.4484549224830083E-8</v>
      </c>
      <c r="I76" s="59">
        <v>30</v>
      </c>
      <c r="J76" s="59">
        <v>20</v>
      </c>
      <c r="K76" s="133">
        <v>1.2138503</v>
      </c>
      <c r="L76" s="133">
        <v>1.6290933E-2</v>
      </c>
      <c r="M76" s="94">
        <v>1.1512085999999999</v>
      </c>
      <c r="N76" s="94">
        <v>1.5021842E-3</v>
      </c>
      <c r="O76" s="96" t="s">
        <v>316</v>
      </c>
      <c r="P76" s="97" t="s">
        <v>317</v>
      </c>
      <c r="Q76" s="107"/>
      <c r="R76" s="107"/>
    </row>
    <row r="77" spans="1:18" x14ac:dyDescent="0.2">
      <c r="A77" s="92" t="s">
        <v>172</v>
      </c>
      <c r="B77" s="59">
        <v>17.2</v>
      </c>
      <c r="C77" s="93">
        <v>1.413752239476336E-2</v>
      </c>
      <c r="D77" s="93">
        <v>4.2860155449280819E-4</v>
      </c>
      <c r="E77" s="94">
        <v>1.1463172278152809</v>
      </c>
      <c r="F77" s="94">
        <v>2.670119262711291E-3</v>
      </c>
      <c r="G77" s="142">
        <v>7.2767488720160796E-6</v>
      </c>
      <c r="H77" s="95">
        <v>1.4553497744032159E-7</v>
      </c>
      <c r="I77" s="59">
        <v>30</v>
      </c>
      <c r="J77" s="59">
        <v>20</v>
      </c>
      <c r="K77" s="133">
        <v>1.3322008999999999</v>
      </c>
      <c r="L77" s="133">
        <v>4.3212049000000002E-2</v>
      </c>
      <c r="M77" s="94">
        <v>1.1468586000000001</v>
      </c>
      <c r="N77" s="94">
        <v>2.7246446999999998E-3</v>
      </c>
      <c r="O77" s="96" t="s">
        <v>318</v>
      </c>
      <c r="P77" s="97" t="s">
        <v>319</v>
      </c>
      <c r="Q77" s="107"/>
      <c r="R77" s="107"/>
    </row>
    <row r="78" spans="1:18" x14ac:dyDescent="0.2">
      <c r="A78" s="92" t="s">
        <v>176</v>
      </c>
      <c r="B78" s="59">
        <v>18.25</v>
      </c>
      <c r="C78" s="93">
        <v>1.4747965878323712E-2</v>
      </c>
      <c r="D78" s="93">
        <v>2.1020788572959662E-4</v>
      </c>
      <c r="E78" s="94">
        <v>1.1484502363592339</v>
      </c>
      <c r="F78" s="94">
        <v>1.7280457566227992E-3</v>
      </c>
      <c r="G78" s="142">
        <v>1.8572219982742093E-5</v>
      </c>
      <c r="H78" s="95">
        <v>3.7144439965484188E-7</v>
      </c>
      <c r="I78" s="59">
        <v>30</v>
      </c>
      <c r="J78" s="59">
        <v>20</v>
      </c>
      <c r="K78" s="133">
        <v>1.3558972</v>
      </c>
      <c r="L78" s="133">
        <v>4.0578390999999998E-2</v>
      </c>
      <c r="M78" s="94">
        <v>1.1490750000000001</v>
      </c>
      <c r="N78" s="94">
        <v>1.7105724E-3</v>
      </c>
      <c r="O78" s="96" t="s">
        <v>320</v>
      </c>
      <c r="P78" s="97" t="s">
        <v>321</v>
      </c>
      <c r="Q78" s="107"/>
      <c r="R78" s="107"/>
    </row>
    <row r="79" spans="1:18" x14ac:dyDescent="0.2">
      <c r="A79" s="92" t="s">
        <v>182</v>
      </c>
      <c r="B79" s="59">
        <v>21.200000000000003</v>
      </c>
      <c r="C79" s="93">
        <v>1.6579267953441133E-2</v>
      </c>
      <c r="D79" s="93">
        <v>1.8644128635358215E-4</v>
      </c>
      <c r="E79" s="94">
        <v>1.1473793238459755</v>
      </c>
      <c r="F79" s="94">
        <v>1.2514329678544299E-3</v>
      </c>
      <c r="G79" s="142">
        <v>2.533213678283416E-6</v>
      </c>
      <c r="H79" s="95">
        <v>5.0664273565668323E-8</v>
      </c>
      <c r="I79" s="59">
        <v>30</v>
      </c>
      <c r="J79" s="59">
        <v>20</v>
      </c>
      <c r="K79" s="133">
        <v>1.5793634999999999</v>
      </c>
      <c r="L79" s="133">
        <v>1.8597486999999999E-2</v>
      </c>
      <c r="M79" s="94">
        <v>1.1480737000000001</v>
      </c>
      <c r="N79" s="94">
        <v>1.3069246000000001E-3</v>
      </c>
      <c r="O79" s="96" t="s">
        <v>322</v>
      </c>
      <c r="P79" s="97" t="s">
        <v>323</v>
      </c>
      <c r="Q79" s="107"/>
      <c r="R79" s="107"/>
    </row>
    <row r="80" spans="1:18" x14ac:dyDescent="0.2">
      <c r="A80" s="135"/>
      <c r="B80" s="136"/>
      <c r="C80" s="136"/>
      <c r="D80" s="136"/>
      <c r="E80" s="136"/>
      <c r="F80" s="136"/>
      <c r="G80" s="136"/>
      <c r="H80" s="136"/>
      <c r="I80" s="136"/>
      <c r="J80" s="136"/>
      <c r="K80" s="137"/>
      <c r="L80" s="137"/>
      <c r="M80" s="136"/>
      <c r="N80" s="136"/>
      <c r="O80" s="136"/>
      <c r="P80" s="138"/>
    </row>
    <row r="81" spans="1:18" x14ac:dyDescent="0.2">
      <c r="A81" s="92" t="s">
        <v>671</v>
      </c>
      <c r="B81" s="59">
        <v>0.05</v>
      </c>
      <c r="C81" s="93">
        <v>1.7418794472636365E-2</v>
      </c>
      <c r="D81" s="93">
        <v>2.2503756484661434E-4</v>
      </c>
      <c r="E81" s="94">
        <v>1.150584740579873</v>
      </c>
      <c r="F81" s="94">
        <v>1.7151173246263065E-3</v>
      </c>
      <c r="G81" s="94">
        <v>1.6629465000000001</v>
      </c>
      <c r="H81" s="142">
        <v>1.8828114625794903E-4</v>
      </c>
      <c r="I81" s="59">
        <v>57</v>
      </c>
      <c r="J81" s="59">
        <v>11</v>
      </c>
      <c r="K81" s="133">
        <v>0.64314126999999999</v>
      </c>
      <c r="L81" s="133">
        <v>0.20075135999999999</v>
      </c>
      <c r="M81" s="94">
        <v>1.1508683</v>
      </c>
      <c r="N81" s="94">
        <v>1.6964956999999999E-3</v>
      </c>
      <c r="O81" s="96" t="s">
        <v>672</v>
      </c>
      <c r="P81" s="97" t="s">
        <v>673</v>
      </c>
    </row>
    <row r="82" spans="1:18" x14ac:dyDescent="0.2">
      <c r="A82" s="92" t="s">
        <v>674</v>
      </c>
      <c r="B82" s="59">
        <v>0.35000000000000003</v>
      </c>
      <c r="C82" s="93">
        <v>1.3481652542059359E-2</v>
      </c>
      <c r="D82" s="93">
        <v>2.5124246182515173E-4</v>
      </c>
      <c r="E82" s="94">
        <v>1.1499667306575068</v>
      </c>
      <c r="F82" s="94">
        <v>2.1865022664666746E-3</v>
      </c>
      <c r="G82" s="94">
        <v>1.2854283</v>
      </c>
      <c r="H82" s="142">
        <v>1.1209106983182047E-4</v>
      </c>
      <c r="I82" s="59">
        <v>57</v>
      </c>
      <c r="J82" s="59">
        <v>11</v>
      </c>
      <c r="K82" s="133">
        <v>0.67820327999999996</v>
      </c>
      <c r="L82" s="133">
        <v>0.12000194</v>
      </c>
      <c r="M82" s="94">
        <v>1.1502806999999999</v>
      </c>
      <c r="N82" s="94">
        <v>2.2348247000000001E-3</v>
      </c>
      <c r="O82" s="96" t="s">
        <v>675</v>
      </c>
      <c r="P82" s="97" t="s">
        <v>676</v>
      </c>
    </row>
    <row r="83" spans="1:18" x14ac:dyDescent="0.2">
      <c r="A83" s="92" t="s">
        <v>677</v>
      </c>
      <c r="B83" s="59">
        <v>0.65</v>
      </c>
      <c r="C83" s="93">
        <v>9.405053304334058E-3</v>
      </c>
      <c r="D83" s="93">
        <v>1.7414733457878916E-4</v>
      </c>
      <c r="E83" s="94">
        <v>1.1418819734583474</v>
      </c>
      <c r="F83" s="94">
        <v>3.0717101773971994E-3</v>
      </c>
      <c r="G83" s="94">
        <v>0.90174145000000006</v>
      </c>
      <c r="H83" s="142">
        <v>3.708190265290455E-5</v>
      </c>
      <c r="I83" s="59">
        <v>57</v>
      </c>
      <c r="J83" s="59">
        <v>11</v>
      </c>
      <c r="K83" s="133">
        <v>0.69984447999999999</v>
      </c>
      <c r="L83" s="133">
        <v>4.2454205000000002E-2</v>
      </c>
      <c r="M83" s="94">
        <v>1.1421828000000001</v>
      </c>
      <c r="N83" s="94">
        <v>3.1159643999999998E-3</v>
      </c>
      <c r="O83" s="96" t="s">
        <v>678</v>
      </c>
      <c r="P83" s="97" t="s">
        <v>223</v>
      </c>
    </row>
    <row r="84" spans="1:18" x14ac:dyDescent="0.2">
      <c r="A84" s="92" t="s">
        <v>679</v>
      </c>
      <c r="B84" s="59">
        <v>1.6500000000000001</v>
      </c>
      <c r="C84" s="93">
        <v>9.4193316101106161E-3</v>
      </c>
      <c r="D84" s="93">
        <v>2.2586186262281538E-4</v>
      </c>
      <c r="E84" s="94">
        <v>1.1469807988877256</v>
      </c>
      <c r="F84" s="94">
        <v>1.5912538179626253E-3</v>
      </c>
      <c r="G84" s="94">
        <v>0.89887762000000004</v>
      </c>
      <c r="H84" s="142">
        <v>1.5145402336915882E-5</v>
      </c>
      <c r="I84" s="59">
        <v>57</v>
      </c>
      <c r="J84" s="59">
        <v>11</v>
      </c>
      <c r="K84" s="133">
        <v>0.81708418999999999</v>
      </c>
      <c r="L84" s="133">
        <v>2.6554563999999999E-2</v>
      </c>
      <c r="M84" s="94">
        <v>1.1473313999999999</v>
      </c>
      <c r="N84" s="94">
        <v>1.5939381000000001E-3</v>
      </c>
      <c r="O84" s="96" t="s">
        <v>680</v>
      </c>
      <c r="P84" s="97" t="s">
        <v>270</v>
      </c>
    </row>
    <row r="85" spans="1:18" x14ac:dyDescent="0.2">
      <c r="A85" s="92" t="s">
        <v>681</v>
      </c>
      <c r="B85" s="59">
        <v>2.0500000000000003</v>
      </c>
      <c r="C85" s="93">
        <v>1.0370115752554393E-2</v>
      </c>
      <c r="D85" s="93">
        <v>1.4672141946476671E-4</v>
      </c>
      <c r="E85" s="94">
        <v>1.1479195046516941</v>
      </c>
      <c r="F85" s="94">
        <v>1.3104929669637405E-3</v>
      </c>
      <c r="G85" s="94">
        <v>0.98945444999999999</v>
      </c>
      <c r="H85" s="142">
        <v>2.5377720647407042E-5</v>
      </c>
      <c r="I85" s="59">
        <v>57</v>
      </c>
      <c r="J85" s="59">
        <v>11</v>
      </c>
      <c r="K85" s="133">
        <v>0.85200416999999995</v>
      </c>
      <c r="L85" s="133">
        <v>3.0116521E-2</v>
      </c>
      <c r="M85" s="94">
        <v>1.1482505999999999</v>
      </c>
      <c r="N85" s="94">
        <v>1.3047518000000001E-3</v>
      </c>
      <c r="O85" s="96" t="s">
        <v>682</v>
      </c>
      <c r="P85" s="97" t="s">
        <v>302</v>
      </c>
    </row>
    <row r="86" spans="1:18" x14ac:dyDescent="0.2">
      <c r="A86" s="92" t="s">
        <v>683</v>
      </c>
      <c r="B86" s="59">
        <v>2.6500000000000004</v>
      </c>
      <c r="C86" s="93">
        <v>1.0363820383557343E-2</v>
      </c>
      <c r="D86" s="93">
        <v>1.6853312674372062E-4</v>
      </c>
      <c r="E86" s="94">
        <v>1.1473257780408332</v>
      </c>
      <c r="F86" s="94">
        <v>1.8229240477414927E-3</v>
      </c>
      <c r="G86" s="94">
        <v>0.98949366999999999</v>
      </c>
      <c r="H86" s="142">
        <v>2.4342125015930095E-5</v>
      </c>
      <c r="I86" s="59">
        <v>57</v>
      </c>
      <c r="J86" s="59">
        <v>11</v>
      </c>
      <c r="K86" s="133">
        <v>0.85748869000000005</v>
      </c>
      <c r="L86" s="133">
        <v>3.062146E-2</v>
      </c>
      <c r="M86" s="94">
        <v>1.1476609</v>
      </c>
      <c r="N86" s="94">
        <v>1.7937019000000001E-3</v>
      </c>
      <c r="O86" s="96" t="s">
        <v>684</v>
      </c>
      <c r="P86" s="97" t="s">
        <v>302</v>
      </c>
    </row>
    <row r="87" spans="1:18" x14ac:dyDescent="0.2">
      <c r="A87" s="92" t="s">
        <v>685</v>
      </c>
      <c r="B87" s="59">
        <v>3.0500000000000003</v>
      </c>
      <c r="C87" s="93">
        <v>1.2362022823630948E-2</v>
      </c>
      <c r="D87" s="93">
        <v>1.5187110200117588E-4</v>
      </c>
      <c r="E87" s="94">
        <v>1.1488005234170442</v>
      </c>
      <c r="F87" s="94">
        <v>1.2873985774318425E-3</v>
      </c>
      <c r="G87" s="94">
        <v>1.1794427999999999</v>
      </c>
      <c r="H87" s="142">
        <v>5.0927871911946067E-5</v>
      </c>
      <c r="I87" s="59">
        <v>57</v>
      </c>
      <c r="J87" s="59">
        <v>11</v>
      </c>
      <c r="K87" s="133">
        <v>0.90400904000000004</v>
      </c>
      <c r="L87" s="133">
        <v>5.5265818000000001E-2</v>
      </c>
      <c r="M87" s="94">
        <v>1.1491841</v>
      </c>
      <c r="N87" s="94">
        <v>1.3073201000000001E-3</v>
      </c>
      <c r="O87" s="96" t="s">
        <v>686</v>
      </c>
      <c r="P87" s="97" t="s">
        <v>687</v>
      </c>
    </row>
    <row r="88" spans="1:18" x14ac:dyDescent="0.2">
      <c r="A88" s="92" t="s">
        <v>688</v>
      </c>
      <c r="B88" s="59">
        <v>3.6500000000000004</v>
      </c>
      <c r="C88" s="93">
        <v>1.9302231769835497E-2</v>
      </c>
      <c r="D88" s="93">
        <v>1.9145298816354082E-4</v>
      </c>
      <c r="E88" s="94">
        <v>1.1505505873363489</v>
      </c>
      <c r="F88" s="94">
        <v>3.0303158100802681E-3</v>
      </c>
      <c r="G88" s="94">
        <v>1.8441255999999999</v>
      </c>
      <c r="H88" s="142">
        <v>1.092135708472833E-4</v>
      </c>
      <c r="I88" s="59">
        <v>57</v>
      </c>
      <c r="J88" s="59">
        <v>11</v>
      </c>
      <c r="K88" s="133">
        <v>1.2535179000000001</v>
      </c>
      <c r="L88" s="133">
        <v>0.11662886</v>
      </c>
      <c r="M88" s="94">
        <v>1.1511624</v>
      </c>
      <c r="N88" s="94">
        <v>2.9894958999999999E-3</v>
      </c>
      <c r="O88" s="96" t="s">
        <v>689</v>
      </c>
      <c r="P88" s="97" t="s">
        <v>690</v>
      </c>
    </row>
    <row r="89" spans="1:18" x14ac:dyDescent="0.2">
      <c r="A89" s="92" t="s">
        <v>691</v>
      </c>
      <c r="B89" s="59">
        <v>4.05</v>
      </c>
      <c r="C89" s="93">
        <v>2.9733429974113341E-2</v>
      </c>
      <c r="D89" s="93">
        <v>2.4165017754240492E-4</v>
      </c>
      <c r="E89" s="94">
        <v>1.1489929519536475</v>
      </c>
      <c r="F89" s="94">
        <v>1.4682514153144166E-3</v>
      </c>
      <c r="G89" s="94">
        <v>2.8574487999999998</v>
      </c>
      <c r="H89" s="142">
        <v>2.3666725282040391E-4</v>
      </c>
      <c r="I89" s="59">
        <v>57</v>
      </c>
      <c r="J89" s="59">
        <v>11</v>
      </c>
      <c r="K89" s="133">
        <v>1.5720658000000001</v>
      </c>
      <c r="L89" s="133">
        <v>0.25519469</v>
      </c>
      <c r="M89" s="94">
        <v>1.1496514</v>
      </c>
      <c r="N89" s="94">
        <v>1.5105761000000001E-3</v>
      </c>
      <c r="O89" s="96" t="s">
        <v>692</v>
      </c>
      <c r="P89" s="97" t="s">
        <v>693</v>
      </c>
    </row>
    <row r="90" spans="1:18" x14ac:dyDescent="0.2">
      <c r="A90" s="92" t="s">
        <v>694</v>
      </c>
      <c r="B90" s="59">
        <v>4.25</v>
      </c>
      <c r="C90" s="93">
        <v>3.2105310767496772E-2</v>
      </c>
      <c r="D90" s="93">
        <v>2.662302170457303E-4</v>
      </c>
      <c r="E90" s="94">
        <v>1.1486745443356092</v>
      </c>
      <c r="F90" s="94">
        <v>1.1919151264558384E-3</v>
      </c>
      <c r="G90" s="94">
        <v>3.0892632</v>
      </c>
      <c r="H90" s="142">
        <v>2.31517775370416E-4</v>
      </c>
      <c r="I90" s="59">
        <v>57</v>
      </c>
      <c r="J90" s="59">
        <v>11</v>
      </c>
      <c r="K90" s="133">
        <v>1.8303384</v>
      </c>
      <c r="L90" s="133">
        <v>0.24658759999999999</v>
      </c>
      <c r="M90" s="94">
        <v>1.1494641999999999</v>
      </c>
      <c r="N90" s="94">
        <v>1.2043825000000001E-3</v>
      </c>
      <c r="O90" s="96" t="s">
        <v>695</v>
      </c>
      <c r="P90" s="97" t="s">
        <v>693</v>
      </c>
    </row>
    <row r="91" spans="1:18" x14ac:dyDescent="0.2">
      <c r="A91" s="92" t="s">
        <v>696</v>
      </c>
      <c r="B91" s="59">
        <v>4.45</v>
      </c>
      <c r="C91" s="93">
        <v>2.4868162310785678E-2</v>
      </c>
      <c r="D91" s="93">
        <v>2.7262028394097165E-4</v>
      </c>
      <c r="E91" s="94">
        <v>1.1436327897146599</v>
      </c>
      <c r="F91" s="94">
        <v>1.3395416243962212E-3</v>
      </c>
      <c r="G91" s="94">
        <v>2.3963475000000001</v>
      </c>
      <c r="H91" s="142">
        <v>1.0039949724188085E-4</v>
      </c>
      <c r="I91" s="59">
        <v>57</v>
      </c>
      <c r="J91" s="59">
        <v>11</v>
      </c>
      <c r="K91" s="133">
        <v>1.8484242</v>
      </c>
      <c r="L91" s="133">
        <v>0.10996736999999999</v>
      </c>
      <c r="M91" s="94">
        <v>1.1443490999999999</v>
      </c>
      <c r="N91" s="94">
        <v>1.3175941999999999E-3</v>
      </c>
      <c r="O91" s="96" t="s">
        <v>697</v>
      </c>
      <c r="P91" s="97" t="s">
        <v>698</v>
      </c>
    </row>
    <row r="92" spans="1:18" x14ac:dyDescent="0.2">
      <c r="A92" s="92" t="s">
        <v>699</v>
      </c>
      <c r="B92" s="59">
        <v>4.6500000000000004</v>
      </c>
      <c r="C92" s="93">
        <v>2.7748579825309306E-2</v>
      </c>
      <c r="D92" s="93">
        <v>2.8197164757797112E-4</v>
      </c>
      <c r="E92" s="94">
        <v>1.1446928788438304</v>
      </c>
      <c r="F92" s="94">
        <v>1.819512640570503E-3</v>
      </c>
      <c r="G92" s="94">
        <v>2.6747358000000001</v>
      </c>
      <c r="H92" s="142">
        <v>1.6048834809598623E-4</v>
      </c>
      <c r="I92" s="59">
        <v>57</v>
      </c>
      <c r="J92" s="59">
        <v>11</v>
      </c>
      <c r="K92" s="133">
        <v>1.7989835000000001</v>
      </c>
      <c r="L92" s="133">
        <v>0.17164560000000001</v>
      </c>
      <c r="M92" s="94">
        <v>1.1454299999999999</v>
      </c>
      <c r="N92" s="94">
        <v>1.8047548E-3</v>
      </c>
      <c r="O92" s="96" t="s">
        <v>700</v>
      </c>
      <c r="P92" s="97" t="s">
        <v>701</v>
      </c>
    </row>
    <row r="93" spans="1:18" x14ac:dyDescent="0.2">
      <c r="A93" s="92" t="s">
        <v>702</v>
      </c>
      <c r="B93" s="59">
        <v>5.0500000000000007</v>
      </c>
      <c r="C93" s="93">
        <v>2.5310869140276526E-2</v>
      </c>
      <c r="D93" s="93">
        <v>2.2197019085302039E-4</v>
      </c>
      <c r="E93" s="94">
        <v>1.149035261976973</v>
      </c>
      <c r="F93" s="94">
        <v>1.2917599541291199E-3</v>
      </c>
      <c r="G93" s="94">
        <v>2.4277679999999999</v>
      </c>
      <c r="H93" s="142">
        <v>6.9046659973043883E-5</v>
      </c>
      <c r="I93" s="59">
        <v>57</v>
      </c>
      <c r="J93" s="59">
        <v>11</v>
      </c>
      <c r="K93" s="133">
        <v>2.0540289999999999</v>
      </c>
      <c r="L93" s="133">
        <v>7.5793906999999994E-2</v>
      </c>
      <c r="M93" s="94">
        <v>1.1498652</v>
      </c>
      <c r="N93" s="94">
        <v>1.3018071999999999E-3</v>
      </c>
      <c r="O93" s="96" t="s">
        <v>703</v>
      </c>
      <c r="P93" s="97" t="s">
        <v>704</v>
      </c>
    </row>
    <row r="94" spans="1:18" x14ac:dyDescent="0.2">
      <c r="A94" s="92" t="s">
        <v>705</v>
      </c>
      <c r="B94" s="59">
        <v>5.25</v>
      </c>
      <c r="C94" s="93">
        <v>2.3125033860753531E-2</v>
      </c>
      <c r="D94" s="93">
        <v>2.9609049424051743E-4</v>
      </c>
      <c r="E94" s="94">
        <v>1.1468443450313661</v>
      </c>
      <c r="F94" s="94">
        <v>1.8963673260504932E-3</v>
      </c>
      <c r="G94" s="94">
        <v>2.2202806000000002</v>
      </c>
      <c r="H94" s="142">
        <v>1.0163612545089468E-4</v>
      </c>
      <c r="I94" s="59">
        <v>14</v>
      </c>
      <c r="J94" s="59">
        <v>7</v>
      </c>
      <c r="K94" s="133">
        <v>2.0859196</v>
      </c>
      <c r="L94" s="133">
        <v>7.4054278000000001E-2</v>
      </c>
      <c r="M94" s="94">
        <v>1.1476691999999999</v>
      </c>
      <c r="N94" s="94">
        <v>1.9101239E-3</v>
      </c>
      <c r="O94" s="96" t="s">
        <v>706</v>
      </c>
      <c r="P94" s="97" t="s">
        <v>707</v>
      </c>
    </row>
    <row r="95" spans="1:18" x14ac:dyDescent="0.2">
      <c r="A95" s="92" t="s">
        <v>9</v>
      </c>
      <c r="B95" s="59">
        <v>5.65</v>
      </c>
      <c r="C95" s="93">
        <v>2.2525827908535752E-2</v>
      </c>
      <c r="D95" s="93">
        <v>2.3427357364922002E-4</v>
      </c>
      <c r="E95" s="94">
        <v>1.1439645173428932</v>
      </c>
      <c r="F95" s="94">
        <v>3.038377513850369E-3</v>
      </c>
      <c r="G95" s="142">
        <v>4.464451569176885E-5</v>
      </c>
      <c r="H95" s="95">
        <v>8.92890313835377E-7</v>
      </c>
      <c r="I95" s="59">
        <v>14</v>
      </c>
      <c r="J95" s="59">
        <v>7</v>
      </c>
      <c r="K95" s="133">
        <v>2.1087148</v>
      </c>
      <c r="L95" s="133">
        <v>3.7719849E-2</v>
      </c>
      <c r="M95" s="94">
        <v>1.1448469999999999</v>
      </c>
      <c r="N95" s="94">
        <v>3.0186776999999998E-3</v>
      </c>
      <c r="O95" s="43" t="s">
        <v>324</v>
      </c>
      <c r="P95" s="97" t="s">
        <v>325</v>
      </c>
      <c r="Q95" s="107"/>
      <c r="R95" s="107"/>
    </row>
    <row r="96" spans="1:18" x14ac:dyDescent="0.2">
      <c r="A96" s="92" t="s">
        <v>29</v>
      </c>
      <c r="B96" s="59">
        <v>6.65</v>
      </c>
      <c r="C96" s="93">
        <v>2.223051969819503E-2</v>
      </c>
      <c r="D96" s="93">
        <v>3.2171909455741782E-4</v>
      </c>
      <c r="E96" s="94">
        <v>1.145354737153313</v>
      </c>
      <c r="F96" s="94">
        <v>1.5104489494136939E-3</v>
      </c>
      <c r="G96" s="142">
        <v>8.9366947457222186E-6</v>
      </c>
      <c r="H96" s="95">
        <v>1.7873389491444439E-7</v>
      </c>
      <c r="I96" s="59">
        <v>14</v>
      </c>
      <c r="J96" s="59">
        <v>7</v>
      </c>
      <c r="K96" s="133">
        <v>2.1244247000000001</v>
      </c>
      <c r="L96" s="133">
        <v>3.2117623999999997E-2</v>
      </c>
      <c r="M96" s="94">
        <v>1.1462753999999999</v>
      </c>
      <c r="N96" s="94">
        <v>1.5032431000000001E-3</v>
      </c>
      <c r="O96" s="43" t="s">
        <v>326</v>
      </c>
      <c r="P96" s="97" t="s">
        <v>327</v>
      </c>
      <c r="Q96" s="107"/>
      <c r="R96" s="107"/>
    </row>
    <row r="97" spans="1:23" x14ac:dyDescent="0.2">
      <c r="A97" s="92" t="s">
        <v>37</v>
      </c>
      <c r="B97" s="59">
        <v>7.25</v>
      </c>
      <c r="C97" s="93">
        <v>2.1883110967709379E-2</v>
      </c>
      <c r="D97" s="93">
        <v>2.3176835208759165E-4</v>
      </c>
      <c r="E97" s="94">
        <v>1.1472472533715574</v>
      </c>
      <c r="F97" s="94">
        <v>1.3465203728429665E-3</v>
      </c>
      <c r="G97" s="142">
        <v>1.4970252541064433E-5</v>
      </c>
      <c r="H97" s="95">
        <v>2.9940505082128865E-7</v>
      </c>
      <c r="I97" s="59">
        <v>14</v>
      </c>
      <c r="J97" s="59">
        <v>7</v>
      </c>
      <c r="K97" s="133">
        <v>2.0794621000000002</v>
      </c>
      <c r="L97" s="133">
        <v>2.4633188E-2</v>
      </c>
      <c r="M97" s="94">
        <v>1.1480703000000001</v>
      </c>
      <c r="N97" s="94">
        <v>1.2989430999999999E-3</v>
      </c>
      <c r="O97" s="43" t="s">
        <v>328</v>
      </c>
      <c r="P97" s="97" t="s">
        <v>295</v>
      </c>
      <c r="Q97" s="107"/>
      <c r="R97" s="107"/>
    </row>
    <row r="98" spans="1:23" x14ac:dyDescent="0.2">
      <c r="A98" s="92" t="s">
        <v>53</v>
      </c>
      <c r="B98" s="59">
        <v>8.0500000000000007</v>
      </c>
      <c r="C98" s="93">
        <v>2.2828662178619227E-2</v>
      </c>
      <c r="D98" s="93">
        <v>2.2995939647417289E-4</v>
      </c>
      <c r="E98" s="94">
        <v>1.1472043012095279</v>
      </c>
      <c r="F98" s="94">
        <v>1.331350909057496E-3</v>
      </c>
      <c r="G98" s="142">
        <v>2.1258389946808285E-5</v>
      </c>
      <c r="H98" s="95">
        <v>4.2516779893616569E-7</v>
      </c>
      <c r="I98" s="59">
        <v>14</v>
      </c>
      <c r="J98" s="59">
        <v>7</v>
      </c>
      <c r="K98" s="133">
        <v>2.1627285000000001</v>
      </c>
      <c r="L98" s="133">
        <v>2.6688274000000001E-2</v>
      </c>
      <c r="M98" s="94">
        <v>1.1481024</v>
      </c>
      <c r="N98" s="94">
        <v>1.3042164999999999E-3</v>
      </c>
      <c r="O98" s="43" t="s">
        <v>329</v>
      </c>
      <c r="P98" s="97" t="s">
        <v>270</v>
      </c>
      <c r="Q98" s="107"/>
      <c r="R98" s="107"/>
    </row>
    <row r="99" spans="1:23" x14ac:dyDescent="0.2">
      <c r="A99" s="92" t="s">
        <v>65</v>
      </c>
      <c r="B99" s="59">
        <v>8.65</v>
      </c>
      <c r="C99" s="93">
        <v>2.3505995780801849E-2</v>
      </c>
      <c r="D99" s="93">
        <v>2.8656641301470114E-4</v>
      </c>
      <c r="E99" s="94">
        <v>1.1447052879863895</v>
      </c>
      <c r="F99" s="94">
        <v>3.0894237736417921E-3</v>
      </c>
      <c r="G99" s="142">
        <v>6.9787963372748573E-5</v>
      </c>
      <c r="H99" s="95">
        <v>1.3957592674549715E-6</v>
      </c>
      <c r="I99" s="59">
        <v>14</v>
      </c>
      <c r="J99" s="59">
        <v>7</v>
      </c>
      <c r="K99" s="133">
        <v>2.1684990000000002</v>
      </c>
      <c r="L99" s="133">
        <v>5.4311652000000002E-2</v>
      </c>
      <c r="M99" s="94">
        <v>1.1455765</v>
      </c>
      <c r="N99" s="94">
        <v>3.1533295E-3</v>
      </c>
      <c r="O99" s="43" t="s">
        <v>330</v>
      </c>
      <c r="P99" s="97" t="s">
        <v>331</v>
      </c>
      <c r="Q99" s="107"/>
      <c r="R99" s="107"/>
      <c r="T99" s="104"/>
      <c r="U99" s="104"/>
      <c r="V99" s="104"/>
      <c r="W99" s="104"/>
    </row>
    <row r="100" spans="1:23" x14ac:dyDescent="0.2">
      <c r="A100" s="92" t="s">
        <v>71</v>
      </c>
      <c r="B100" s="59">
        <v>9.0500000000000007</v>
      </c>
      <c r="C100" s="93">
        <v>2.2961214590997866E-2</v>
      </c>
      <c r="D100" s="93">
        <v>2.2441871607860271E-4</v>
      </c>
      <c r="E100" s="94">
        <v>1.1483460296095223</v>
      </c>
      <c r="F100" s="94">
        <v>1.3190866198160556E-3</v>
      </c>
      <c r="G100" s="142">
        <v>1.560492711130962E-5</v>
      </c>
      <c r="H100" s="95">
        <v>3.1209854222619242E-7</v>
      </c>
      <c r="I100" s="59">
        <v>14</v>
      </c>
      <c r="J100" s="59">
        <v>7</v>
      </c>
      <c r="K100" s="133">
        <v>2.1809299000000002</v>
      </c>
      <c r="L100" s="133">
        <v>2.4394316999999999E-2</v>
      </c>
      <c r="M100" s="94">
        <v>1.1492225</v>
      </c>
      <c r="N100" s="94">
        <v>1.3015736999999999E-3</v>
      </c>
      <c r="O100" s="43" t="s">
        <v>332</v>
      </c>
      <c r="P100" s="97" t="s">
        <v>258</v>
      </c>
      <c r="Q100" s="107"/>
      <c r="R100" s="107"/>
      <c r="T100" s="104"/>
      <c r="U100" s="104"/>
      <c r="V100" s="104"/>
      <c r="W100" s="104"/>
    </row>
    <row r="101" spans="1:23" x14ac:dyDescent="0.2">
      <c r="A101" s="92" t="s">
        <v>98</v>
      </c>
      <c r="B101" s="59">
        <v>11.05</v>
      </c>
      <c r="C101" s="93">
        <v>2.358947135011543E-2</v>
      </c>
      <c r="D101" s="93">
        <v>2.3559651116048278E-4</v>
      </c>
      <c r="E101" s="94">
        <v>1.1495679394189207</v>
      </c>
      <c r="F101" s="94">
        <v>1.5092584299454159E-3</v>
      </c>
      <c r="G101" s="142">
        <v>1.6036710103024356E-5</v>
      </c>
      <c r="H101" s="95">
        <v>3.2073420206048714E-7</v>
      </c>
      <c r="I101" s="59">
        <v>14</v>
      </c>
      <c r="J101" s="59">
        <v>7</v>
      </c>
      <c r="K101" s="133">
        <v>2.2384949000000001</v>
      </c>
      <c r="L101" s="133">
        <v>2.5177451E-2</v>
      </c>
      <c r="M101" s="94">
        <v>1.1505418999999999</v>
      </c>
      <c r="N101" s="94">
        <v>1.4925021E-3</v>
      </c>
      <c r="O101" s="43" t="s">
        <v>333</v>
      </c>
      <c r="P101" s="97" t="s">
        <v>334</v>
      </c>
      <c r="Q101" s="107"/>
      <c r="R101" s="107"/>
      <c r="T101" s="104"/>
      <c r="U101" s="104"/>
      <c r="V101" s="104"/>
      <c r="W101" s="104"/>
    </row>
    <row r="102" spans="1:23" x14ac:dyDescent="0.2">
      <c r="A102" s="92" t="s">
        <v>113</v>
      </c>
      <c r="B102" s="59">
        <v>12.05</v>
      </c>
      <c r="C102" s="93">
        <v>2.3994427237320207E-2</v>
      </c>
      <c r="D102" s="93">
        <v>2.3520503838914925E-4</v>
      </c>
      <c r="E102" s="94">
        <v>1.1501979670142377</v>
      </c>
      <c r="F102" s="94">
        <v>1.3326051377050311E-3</v>
      </c>
      <c r="G102" s="142">
        <v>1.6279162403579674E-5</v>
      </c>
      <c r="H102" s="95">
        <v>3.2558324807159346E-7</v>
      </c>
      <c r="I102" s="59">
        <v>14</v>
      </c>
      <c r="J102" s="59">
        <v>7</v>
      </c>
      <c r="K102" s="133">
        <v>2.2763054</v>
      </c>
      <c r="L102" s="133">
        <v>2.5081055000000001E-2</v>
      </c>
      <c r="M102" s="94">
        <v>1.1511876999999999</v>
      </c>
      <c r="N102" s="94">
        <v>1.3105988999999999E-3</v>
      </c>
      <c r="O102" s="43" t="s">
        <v>335</v>
      </c>
      <c r="P102" s="97" t="s">
        <v>295</v>
      </c>
      <c r="Q102" s="107"/>
      <c r="R102" s="107"/>
      <c r="T102" s="104"/>
      <c r="U102" s="104"/>
      <c r="V102" s="104"/>
      <c r="W102" s="104"/>
    </row>
    <row r="103" spans="1:23" x14ac:dyDescent="0.2">
      <c r="A103" s="92" t="s">
        <v>127</v>
      </c>
      <c r="B103" s="59">
        <v>13.05</v>
      </c>
      <c r="C103" s="93">
        <v>2.4056402391794855E-2</v>
      </c>
      <c r="D103" s="93">
        <v>2.3558878211975992E-4</v>
      </c>
      <c r="E103" s="94">
        <v>1.1488205011668253</v>
      </c>
      <c r="F103" s="94">
        <v>1.3314429103306726E-3</v>
      </c>
      <c r="G103" s="142">
        <v>1.0049630034671334E-5</v>
      </c>
      <c r="H103" s="95">
        <v>2.0099260069342668E-7</v>
      </c>
      <c r="I103" s="59">
        <v>14</v>
      </c>
      <c r="J103" s="59">
        <v>7</v>
      </c>
      <c r="K103" s="133">
        <v>2.2932562999999999</v>
      </c>
      <c r="L103" s="133">
        <v>2.4102149999999999E-2</v>
      </c>
      <c r="M103" s="94">
        <v>1.1497656000000001</v>
      </c>
      <c r="N103" s="94">
        <v>1.3272620000000001E-3</v>
      </c>
      <c r="O103" s="43" t="s">
        <v>336</v>
      </c>
      <c r="P103" s="97" t="s">
        <v>258</v>
      </c>
      <c r="Q103" s="107"/>
      <c r="R103" s="107"/>
      <c r="T103" s="104"/>
      <c r="U103" s="104"/>
      <c r="V103" s="104"/>
      <c r="W103" s="104"/>
    </row>
    <row r="104" spans="1:23" x14ac:dyDescent="0.2">
      <c r="A104" s="92" t="s">
        <v>137</v>
      </c>
      <c r="B104" s="59">
        <v>14.05</v>
      </c>
      <c r="C104" s="93">
        <v>2.4517575160066019E-2</v>
      </c>
      <c r="D104" s="93">
        <v>2.1584186588314959E-4</v>
      </c>
      <c r="E104" s="94">
        <v>1.1494058492354142</v>
      </c>
      <c r="F104" s="94">
        <v>1.2872396421037676E-3</v>
      </c>
      <c r="G104" s="142">
        <v>4.5135123588151744E-5</v>
      </c>
      <c r="H104" s="95">
        <v>9.0270247176303493E-7</v>
      </c>
      <c r="I104" s="59">
        <v>14</v>
      </c>
      <c r="J104" s="59">
        <v>7</v>
      </c>
      <c r="K104" s="133">
        <v>2.2905954999999998</v>
      </c>
      <c r="L104" s="133">
        <v>3.6463178999999998E-2</v>
      </c>
      <c r="M104" s="94">
        <v>1.1503707999999999</v>
      </c>
      <c r="N104" s="94">
        <v>1.3114683E-3</v>
      </c>
      <c r="O104" s="43" t="s">
        <v>337</v>
      </c>
      <c r="P104" s="97" t="s">
        <v>338</v>
      </c>
      <c r="Q104" s="107"/>
      <c r="R104" s="107"/>
      <c r="T104" s="104"/>
      <c r="U104" s="104"/>
      <c r="V104" s="104"/>
      <c r="W104" s="104"/>
    </row>
    <row r="105" spans="1:23" x14ac:dyDescent="0.2">
      <c r="A105" s="92" t="s">
        <v>147</v>
      </c>
      <c r="B105" s="59">
        <v>15.05</v>
      </c>
      <c r="C105" s="93">
        <v>2.4766265971186606E-2</v>
      </c>
      <c r="D105" s="93">
        <v>2.5355826399315484E-4</v>
      </c>
      <c r="E105" s="94">
        <v>1.1477017471790791</v>
      </c>
      <c r="F105" s="94">
        <v>1.3608712162212582E-3</v>
      </c>
      <c r="G105" s="142">
        <v>1.0433502605056022E-5</v>
      </c>
      <c r="H105" s="95">
        <v>2.0867005210112044E-7</v>
      </c>
      <c r="I105" s="59">
        <v>14</v>
      </c>
      <c r="J105" s="59">
        <v>7</v>
      </c>
      <c r="K105" s="133">
        <v>2.3637937999999998</v>
      </c>
      <c r="L105" s="133">
        <v>2.5609125999999999E-2</v>
      </c>
      <c r="M105" s="94">
        <v>1.1486902999999999</v>
      </c>
      <c r="N105" s="94">
        <v>1.3981279E-3</v>
      </c>
      <c r="O105" s="43" t="s">
        <v>339</v>
      </c>
      <c r="P105" s="97" t="s">
        <v>334</v>
      </c>
      <c r="Q105" s="107"/>
      <c r="R105" s="107"/>
      <c r="T105" s="104"/>
      <c r="U105" s="104"/>
      <c r="V105" s="104"/>
      <c r="W105" s="104"/>
    </row>
    <row r="106" spans="1:23" x14ac:dyDescent="0.2">
      <c r="A106" s="92" t="s">
        <v>153</v>
      </c>
      <c r="B106" s="59">
        <v>15.65</v>
      </c>
      <c r="C106" s="93">
        <v>2.4670713587367173E-2</v>
      </c>
      <c r="D106" s="93">
        <v>2.9641866321921501E-4</v>
      </c>
      <c r="E106" s="94">
        <v>1.1441661826663245</v>
      </c>
      <c r="F106" s="94">
        <v>3.0910185484078556E-3</v>
      </c>
      <c r="G106" s="142">
        <v>1.9394193534905923E-5</v>
      </c>
      <c r="H106" s="95">
        <v>3.8788387069811848E-7</v>
      </c>
      <c r="I106" s="59">
        <v>14</v>
      </c>
      <c r="J106" s="59">
        <v>7</v>
      </c>
      <c r="K106" s="133">
        <v>2.3497791000000001</v>
      </c>
      <c r="L106" s="133">
        <v>3.2028724000000001E-2</v>
      </c>
      <c r="M106" s="94">
        <v>1.1451789999999999</v>
      </c>
      <c r="N106" s="94">
        <v>3.1148202E-3</v>
      </c>
      <c r="O106" s="43" t="s">
        <v>340</v>
      </c>
      <c r="P106" s="97" t="s">
        <v>204</v>
      </c>
      <c r="Q106" s="107"/>
      <c r="R106" s="107"/>
      <c r="T106" s="104"/>
      <c r="U106" s="104"/>
      <c r="V106" s="104"/>
      <c r="W106" s="104"/>
    </row>
    <row r="107" spans="1:23" x14ac:dyDescent="0.2">
      <c r="A107" s="92" t="s">
        <v>167</v>
      </c>
      <c r="B107" s="59">
        <v>17.05</v>
      </c>
      <c r="C107" s="93">
        <v>2.481452777240355E-2</v>
      </c>
      <c r="D107" s="93">
        <v>2.4558424966011699E-4</v>
      </c>
      <c r="E107" s="94">
        <v>1.1477446993411087</v>
      </c>
      <c r="F107" s="94">
        <v>1.3433642988954729E-3</v>
      </c>
      <c r="G107" s="142">
        <v>1.0630475569105853E-5</v>
      </c>
      <c r="H107" s="95">
        <v>2.1260951138211707E-7</v>
      </c>
      <c r="I107" s="59">
        <v>14</v>
      </c>
      <c r="J107" s="59">
        <v>7</v>
      </c>
      <c r="K107" s="133">
        <v>2.3684354000000001</v>
      </c>
      <c r="L107" s="133">
        <v>2.5212427999999999E-2</v>
      </c>
      <c r="M107" s="94">
        <v>1.1486942</v>
      </c>
      <c r="N107" s="94">
        <v>1.3161169000000001E-3</v>
      </c>
      <c r="O107" s="43" t="s">
        <v>341</v>
      </c>
      <c r="P107" s="97" t="s">
        <v>295</v>
      </c>
      <c r="Q107" s="107"/>
      <c r="R107" s="107"/>
      <c r="T107" s="104"/>
      <c r="U107" s="104"/>
      <c r="V107" s="104"/>
      <c r="W107" s="104"/>
    </row>
    <row r="108" spans="1:23" x14ac:dyDescent="0.2">
      <c r="A108" s="92" t="s">
        <v>173</v>
      </c>
      <c r="B108" s="59">
        <v>17.650000000000002</v>
      </c>
      <c r="C108" s="93">
        <v>2.5782374768275756E-2</v>
      </c>
      <c r="D108" s="93">
        <v>4.6683915704194632E-4</v>
      </c>
      <c r="E108" s="94">
        <v>1.1521620822562686</v>
      </c>
      <c r="F108" s="94">
        <v>2.2275092866266542E-3</v>
      </c>
      <c r="G108" s="142">
        <v>2.2359590945872535E-5</v>
      </c>
      <c r="H108" s="95">
        <v>4.4719181891745071E-7</v>
      </c>
      <c r="I108" s="59">
        <v>14</v>
      </c>
      <c r="J108" s="59">
        <v>7</v>
      </c>
      <c r="K108" s="133">
        <v>2.4370527000000002</v>
      </c>
      <c r="L108" s="133">
        <v>4.8460070000000001E-2</v>
      </c>
      <c r="M108" s="94">
        <v>1.1532617999999999</v>
      </c>
      <c r="N108" s="94">
        <v>2.2279685E-3</v>
      </c>
      <c r="O108" s="43" t="s">
        <v>342</v>
      </c>
      <c r="P108" s="97" t="s">
        <v>343</v>
      </c>
      <c r="Q108" s="107"/>
      <c r="R108" s="107"/>
      <c r="T108" s="104"/>
      <c r="U108" s="104"/>
      <c r="V108" s="104"/>
      <c r="W108" s="104"/>
    </row>
    <row r="109" spans="1:23" x14ac:dyDescent="0.2">
      <c r="A109" s="92" t="s">
        <v>177</v>
      </c>
      <c r="B109" s="59">
        <v>18.05</v>
      </c>
      <c r="C109" s="93">
        <v>2.5478630162040373E-2</v>
      </c>
      <c r="D109" s="93">
        <v>3.1110400152098568E-4</v>
      </c>
      <c r="E109" s="94">
        <v>1.1490482475143309</v>
      </c>
      <c r="F109" s="94">
        <v>1.4831799447391513E-3</v>
      </c>
      <c r="G109" s="142">
        <v>2.2145297792948042E-5</v>
      </c>
      <c r="H109" s="95">
        <v>4.4290595585896084E-7</v>
      </c>
      <c r="I109" s="59">
        <v>14</v>
      </c>
      <c r="J109" s="59">
        <v>7</v>
      </c>
      <c r="K109" s="133">
        <v>2.4151153999999999</v>
      </c>
      <c r="L109" s="133">
        <v>3.3375002000000001E-2</v>
      </c>
      <c r="M109" s="94">
        <v>1.1500188</v>
      </c>
      <c r="N109" s="94">
        <v>1.5154406E-3</v>
      </c>
      <c r="O109" s="43" t="s">
        <v>344</v>
      </c>
      <c r="P109" s="97" t="s">
        <v>345</v>
      </c>
      <c r="Q109" s="107"/>
      <c r="R109" s="107"/>
      <c r="T109" s="104"/>
      <c r="U109" s="104"/>
      <c r="V109" s="104"/>
      <c r="W109" s="104"/>
    </row>
    <row r="110" spans="1:23" x14ac:dyDescent="0.2">
      <c r="A110" s="92" t="s">
        <v>346</v>
      </c>
      <c r="B110" s="59">
        <v>19.05</v>
      </c>
      <c r="C110" s="93">
        <v>2.5726120679659195E-2</v>
      </c>
      <c r="D110" s="93">
        <v>2.6394195859239672E-4</v>
      </c>
      <c r="E110" s="94">
        <v>1.1494867591220279</v>
      </c>
      <c r="F110" s="94">
        <v>1.3739847004031152E-3</v>
      </c>
      <c r="G110" s="142">
        <v>1.3522114687587947E-5</v>
      </c>
      <c r="H110" s="95">
        <v>2.7044229375175893E-7</v>
      </c>
      <c r="I110" s="59">
        <v>14</v>
      </c>
      <c r="J110" s="59">
        <v>7</v>
      </c>
      <c r="K110" s="133">
        <v>2.4492284999999998</v>
      </c>
      <c r="L110" s="133">
        <v>2.6987846999999999E-2</v>
      </c>
      <c r="M110" s="94">
        <v>1.1505352</v>
      </c>
      <c r="N110" s="94">
        <v>1.3996371000000001E-3</v>
      </c>
      <c r="O110" s="43" t="s">
        <v>347</v>
      </c>
      <c r="P110" s="97" t="s">
        <v>270</v>
      </c>
      <c r="Q110" s="107"/>
      <c r="R110" s="107"/>
      <c r="T110" s="104"/>
      <c r="U110" s="104"/>
      <c r="V110" s="104"/>
      <c r="W110" s="104"/>
    </row>
    <row r="111" spans="1:23" x14ac:dyDescent="0.2">
      <c r="A111" s="92" t="s">
        <v>348</v>
      </c>
      <c r="B111" s="59">
        <v>19.650000000000002</v>
      </c>
      <c r="C111" s="93">
        <v>2.5484378012384845E-2</v>
      </c>
      <c r="D111" s="93">
        <v>4.0866235622434718E-4</v>
      </c>
      <c r="E111" s="94">
        <v>1.1447068623752257</v>
      </c>
      <c r="F111" s="94">
        <v>2.0905078327310054E-3</v>
      </c>
      <c r="G111" s="142">
        <v>2.2254358207753319E-5</v>
      </c>
      <c r="H111" s="95">
        <v>4.4508716415506638E-7</v>
      </c>
      <c r="I111" s="59">
        <v>14</v>
      </c>
      <c r="J111" s="59">
        <v>7</v>
      </c>
      <c r="K111" s="133">
        <v>2.4239351999999998</v>
      </c>
      <c r="L111" s="133">
        <v>4.2782947000000002E-2</v>
      </c>
      <c r="M111" s="94">
        <v>1.1457063999999999</v>
      </c>
      <c r="N111" s="94">
        <v>2.1299785E-3</v>
      </c>
      <c r="O111" s="43" t="s">
        <v>349</v>
      </c>
      <c r="P111" s="97" t="s">
        <v>350</v>
      </c>
      <c r="Q111" s="107"/>
      <c r="R111" s="107"/>
      <c r="T111" s="104"/>
      <c r="U111" s="104"/>
      <c r="V111" s="104"/>
      <c r="W111" s="104"/>
    </row>
    <row r="112" spans="1:23" x14ac:dyDescent="0.2">
      <c r="A112" s="92" t="s">
        <v>351</v>
      </c>
      <c r="B112" s="59">
        <v>20.05</v>
      </c>
      <c r="C112" s="93">
        <v>2.5552088124348608E-2</v>
      </c>
      <c r="D112" s="93">
        <v>3.0006660812625371E-4</v>
      </c>
      <c r="E112" s="94">
        <v>1.1476488061421593</v>
      </c>
      <c r="F112" s="94">
        <v>1.4549644452202541E-3</v>
      </c>
      <c r="G112" s="142">
        <v>1.5256881679175855E-5</v>
      </c>
      <c r="H112" s="95">
        <v>3.0513763358351711E-7</v>
      </c>
      <c r="I112" s="59">
        <v>14</v>
      </c>
      <c r="J112" s="59">
        <v>7</v>
      </c>
      <c r="K112" s="133">
        <v>2.4338772</v>
      </c>
      <c r="L112" s="133">
        <v>3.1116102E-2</v>
      </c>
      <c r="M112" s="94">
        <v>1.1486064</v>
      </c>
      <c r="N112" s="94">
        <v>1.4990817E-3</v>
      </c>
      <c r="O112" s="43" t="s">
        <v>352</v>
      </c>
      <c r="P112" s="97" t="s">
        <v>268</v>
      </c>
      <c r="Q112" s="107"/>
      <c r="R112" s="107"/>
      <c r="T112" s="104"/>
      <c r="U112" s="104"/>
      <c r="V112" s="104"/>
      <c r="W112" s="104"/>
    </row>
    <row r="113" spans="1:53" x14ac:dyDescent="0.2">
      <c r="A113" s="92" t="s">
        <v>353</v>
      </c>
      <c r="B113" s="59">
        <v>21.05</v>
      </c>
      <c r="C113" s="93">
        <v>2.6503206732925284E-2</v>
      </c>
      <c r="D113" s="93">
        <v>2.4858579740487803E-4</v>
      </c>
      <c r="E113" s="94">
        <v>1.1488129558775617</v>
      </c>
      <c r="F113" s="94">
        <v>1.5050400941553515E-3</v>
      </c>
      <c r="G113" s="142">
        <v>2.7836988184812386E-5</v>
      </c>
      <c r="H113" s="95">
        <v>5.5673976369624778E-7</v>
      </c>
      <c r="I113" s="59">
        <v>14</v>
      </c>
      <c r="J113" s="59">
        <v>7</v>
      </c>
      <c r="K113" s="133">
        <v>2.5071186999999999</v>
      </c>
      <c r="L113" s="133">
        <v>3.0057935000000001E-2</v>
      </c>
      <c r="M113" s="94">
        <v>1.1498537</v>
      </c>
      <c r="N113" s="94">
        <v>1.4985987000000001E-3</v>
      </c>
      <c r="O113" s="43" t="s">
        <v>354</v>
      </c>
      <c r="P113" s="97" t="s">
        <v>268</v>
      </c>
      <c r="Q113" s="107"/>
      <c r="R113" s="107"/>
      <c r="T113" s="104"/>
      <c r="U113" s="104"/>
      <c r="V113" s="104"/>
      <c r="W113" s="104"/>
    </row>
    <row r="114" spans="1:53" x14ac:dyDescent="0.2">
      <c r="A114" s="92" t="s">
        <v>355</v>
      </c>
      <c r="B114" s="59">
        <v>21.650000000000002</v>
      </c>
      <c r="C114" s="93">
        <v>2.6460231458069045E-2</v>
      </c>
      <c r="D114" s="93">
        <v>3.9951369431715227E-4</v>
      </c>
      <c r="E114" s="94">
        <v>1.1444391776313727</v>
      </c>
      <c r="F114" s="94">
        <v>2.0536850837906753E-3</v>
      </c>
      <c r="G114" s="142">
        <v>3.1281517192411505E-5</v>
      </c>
      <c r="H114" s="95">
        <v>6.2563034384823007E-7</v>
      </c>
      <c r="I114" s="59">
        <v>14</v>
      </c>
      <c r="J114" s="59">
        <v>7</v>
      </c>
      <c r="K114" s="133">
        <v>2.5079669999999998</v>
      </c>
      <c r="L114" s="133">
        <v>4.4586177999999997E-2</v>
      </c>
      <c r="M114" s="94">
        <v>1.1454148</v>
      </c>
      <c r="N114" s="94">
        <v>2.1200251999999998E-3</v>
      </c>
      <c r="O114" s="43" t="s">
        <v>356</v>
      </c>
      <c r="P114" s="97" t="s">
        <v>319</v>
      </c>
      <c r="Q114" s="107"/>
      <c r="R114" s="107"/>
      <c r="T114" s="104"/>
      <c r="U114" s="104"/>
      <c r="V114" s="104"/>
      <c r="W114" s="104"/>
    </row>
    <row r="115" spans="1:53" x14ac:dyDescent="0.2">
      <c r="A115" s="92" t="s">
        <v>357</v>
      </c>
      <c r="B115" s="59">
        <v>22.05</v>
      </c>
      <c r="C115" s="93">
        <v>2.6572227573947522E-2</v>
      </c>
      <c r="D115" s="93">
        <v>3.336796520533541E-4</v>
      </c>
      <c r="E115" s="94">
        <v>1.1480193934006</v>
      </c>
      <c r="F115" s="94">
        <v>1.5192046152548578E-3</v>
      </c>
      <c r="G115" s="142">
        <v>1.5410568533263924E-5</v>
      </c>
      <c r="H115" s="95">
        <v>3.082113706652785E-7</v>
      </c>
      <c r="I115" s="59">
        <v>14</v>
      </c>
      <c r="J115" s="59">
        <v>7</v>
      </c>
      <c r="K115" s="133">
        <v>2.5322154000000001</v>
      </c>
      <c r="L115" s="133">
        <v>3.4242198000000001E-2</v>
      </c>
      <c r="M115" s="94">
        <v>1.1490556000000001</v>
      </c>
      <c r="N115" s="94">
        <v>1.4948491E-3</v>
      </c>
      <c r="O115" s="43" t="s">
        <v>358</v>
      </c>
      <c r="P115" s="97" t="s">
        <v>345</v>
      </c>
      <c r="Q115" s="107"/>
      <c r="R115" s="107"/>
      <c r="T115" s="104"/>
      <c r="U115" s="104"/>
      <c r="V115" s="104"/>
      <c r="W115" s="104"/>
    </row>
    <row r="116" spans="1:53" x14ac:dyDescent="0.2">
      <c r="A116" s="92" t="s">
        <v>359</v>
      </c>
      <c r="B116" s="59">
        <v>22.25</v>
      </c>
      <c r="C116" s="93">
        <v>2.6916577613201802E-2</v>
      </c>
      <c r="D116" s="93">
        <v>2.551796805726756E-4</v>
      </c>
      <c r="E116" s="94">
        <v>1.1477628185306326</v>
      </c>
      <c r="F116" s="94">
        <v>1.2181550885633277E-3</v>
      </c>
      <c r="G116" s="142">
        <v>1.3594237983555447E-5</v>
      </c>
      <c r="H116" s="95">
        <v>2.7188475967110894E-7</v>
      </c>
      <c r="I116" s="59">
        <v>14</v>
      </c>
      <c r="J116" s="59">
        <v>7</v>
      </c>
      <c r="K116" s="133">
        <v>2.5682192000000001</v>
      </c>
      <c r="L116" s="133">
        <v>2.6837058E-2</v>
      </c>
      <c r="M116" s="94">
        <v>1.1488830000000001</v>
      </c>
      <c r="N116" s="94">
        <v>1.2105315000000001E-3</v>
      </c>
      <c r="O116" s="43" t="s">
        <v>360</v>
      </c>
      <c r="P116" s="97" t="s">
        <v>270</v>
      </c>
      <c r="Q116" s="107"/>
      <c r="R116" s="107"/>
      <c r="T116" s="104"/>
      <c r="U116" s="104"/>
      <c r="V116" s="104"/>
      <c r="W116" s="104"/>
    </row>
    <row r="117" spans="1:53" x14ac:dyDescent="0.2">
      <c r="A117" s="92" t="s">
        <v>361</v>
      </c>
      <c r="B117" s="59">
        <v>23.05</v>
      </c>
      <c r="C117" s="93">
        <v>2.7463725567494393E-2</v>
      </c>
      <c r="D117" s="93">
        <v>2.482052167002968E-4</v>
      </c>
      <c r="E117" s="94">
        <v>1.1480134000756657</v>
      </c>
      <c r="F117" s="94">
        <v>1.3225230736508774E-3</v>
      </c>
      <c r="G117" s="142">
        <v>1.2042873816702328E-5</v>
      </c>
      <c r="H117" s="95">
        <v>2.4085747633404656E-7</v>
      </c>
      <c r="I117" s="59">
        <v>14</v>
      </c>
      <c r="J117" s="59">
        <v>7</v>
      </c>
      <c r="K117" s="133">
        <v>2.6230859999999998</v>
      </c>
      <c r="L117" s="133">
        <v>2.5712862999999999E-2</v>
      </c>
      <c r="M117" s="94">
        <v>1.1490956999999999</v>
      </c>
      <c r="N117" s="94">
        <v>1.3000668E-3</v>
      </c>
      <c r="O117" s="43" t="s">
        <v>362</v>
      </c>
      <c r="P117" s="97" t="s">
        <v>334</v>
      </c>
      <c r="Q117" s="107"/>
      <c r="R117" s="107"/>
      <c r="T117" s="104"/>
      <c r="U117" s="104"/>
      <c r="V117" s="104"/>
      <c r="W117" s="104"/>
    </row>
    <row r="118" spans="1:53" x14ac:dyDescent="0.2">
      <c r="A118" s="92" t="s">
        <v>363</v>
      </c>
      <c r="B118" s="59">
        <v>23.650000000000002</v>
      </c>
      <c r="C118" s="93">
        <v>2.8045777233679049E-2</v>
      </c>
      <c r="D118" s="93">
        <v>7.4367110006826281E-4</v>
      </c>
      <c r="E118" s="94">
        <v>1.1514968656913203</v>
      </c>
      <c r="F118" s="94">
        <v>2.8626999558420151E-3</v>
      </c>
      <c r="G118" s="142">
        <v>3.9484138760240918E-5</v>
      </c>
      <c r="H118" s="95">
        <v>7.8968277520481841E-7</v>
      </c>
      <c r="I118" s="59">
        <v>14</v>
      </c>
      <c r="J118" s="59">
        <v>7</v>
      </c>
      <c r="K118" s="133">
        <v>2.6353767000000001</v>
      </c>
      <c r="L118" s="133">
        <v>7.5885652999999997E-2</v>
      </c>
      <c r="M118" s="94">
        <v>1.1526107000000001</v>
      </c>
      <c r="N118" s="94">
        <v>2.9247371000000002E-3</v>
      </c>
      <c r="O118" s="43" t="s">
        <v>364</v>
      </c>
      <c r="P118" s="97" t="s">
        <v>365</v>
      </c>
      <c r="Q118" s="107"/>
      <c r="R118" s="107"/>
      <c r="T118" s="104"/>
      <c r="U118" s="104"/>
      <c r="V118" s="104"/>
      <c r="W118" s="104"/>
    </row>
    <row r="119" spans="1:53" x14ac:dyDescent="0.2">
      <c r="A119" s="92" t="s">
        <v>366</v>
      </c>
      <c r="B119" s="59">
        <v>24.05</v>
      </c>
      <c r="C119" s="93">
        <v>2.8209647964168437E-2</v>
      </c>
      <c r="D119" s="93">
        <v>2.7607648375202308E-4</v>
      </c>
      <c r="E119" s="94">
        <v>1.1476148439675311</v>
      </c>
      <c r="F119" s="94">
        <v>1.3706805225573429E-3</v>
      </c>
      <c r="G119" s="142">
        <v>1.4311155060164135E-5</v>
      </c>
      <c r="H119" s="95">
        <v>2.8622310120328272E-7</v>
      </c>
      <c r="I119" s="59">
        <v>14</v>
      </c>
      <c r="J119" s="59">
        <v>7</v>
      </c>
      <c r="K119" s="133">
        <v>2.6936268999999999</v>
      </c>
      <c r="L119" s="133">
        <v>2.8267164000000001E-2</v>
      </c>
      <c r="M119" s="94">
        <v>1.1487304</v>
      </c>
      <c r="N119" s="94">
        <v>1.3920434000000001E-3</v>
      </c>
      <c r="O119" s="43" t="s">
        <v>367</v>
      </c>
      <c r="P119" s="97" t="s">
        <v>368</v>
      </c>
      <c r="Q119" s="107"/>
      <c r="R119" s="107"/>
      <c r="T119" s="104"/>
      <c r="U119" s="104"/>
      <c r="V119" s="104"/>
      <c r="W119" s="104"/>
    </row>
    <row r="120" spans="1:53" x14ac:dyDescent="0.2">
      <c r="A120" s="92" t="s">
        <v>369</v>
      </c>
      <c r="B120" s="59">
        <v>24.450000000000003</v>
      </c>
      <c r="C120" s="93">
        <v>2.8629471478585314E-2</v>
      </c>
      <c r="D120" s="93">
        <v>4.2229863924820286E-4</v>
      </c>
      <c r="E120" s="94">
        <v>1.1496962122575496</v>
      </c>
      <c r="F120" s="94">
        <v>2.2700346118413282E-3</v>
      </c>
      <c r="G120" s="142">
        <v>1.7474245293729182E-5</v>
      </c>
      <c r="H120" s="95">
        <v>3.4948490587458363E-7</v>
      </c>
      <c r="I120" s="59">
        <v>14</v>
      </c>
      <c r="J120" s="59">
        <v>7</v>
      </c>
      <c r="K120" s="133">
        <v>2.7251256000000001</v>
      </c>
      <c r="L120" s="133">
        <v>4.2241151999999997E-2</v>
      </c>
      <c r="M120" s="94">
        <v>1.1508464</v>
      </c>
      <c r="N120" s="94">
        <v>2.3040061E-3</v>
      </c>
      <c r="O120" s="43" t="s">
        <v>370</v>
      </c>
      <c r="P120" s="97" t="s">
        <v>223</v>
      </c>
      <c r="Q120" s="107"/>
      <c r="R120" s="107"/>
      <c r="T120" s="104"/>
      <c r="U120" s="104"/>
      <c r="V120" s="104"/>
      <c r="W120" s="104"/>
    </row>
    <row r="121" spans="1:53" x14ac:dyDescent="0.2">
      <c r="A121" s="92" t="s">
        <v>371</v>
      </c>
      <c r="B121" s="59">
        <v>25.650000000000002</v>
      </c>
      <c r="C121" s="93">
        <v>3.007383225477139E-2</v>
      </c>
      <c r="D121" s="93">
        <v>3.8385610436554422E-4</v>
      </c>
      <c r="E121" s="94">
        <v>1.1488014900756949</v>
      </c>
      <c r="F121" s="94">
        <v>3.1633842856941333E-3</v>
      </c>
      <c r="G121" s="142">
        <v>2.9557201922370278E-5</v>
      </c>
      <c r="H121" s="95">
        <v>5.9114403844740558E-7</v>
      </c>
      <c r="I121" s="59">
        <v>14</v>
      </c>
      <c r="J121" s="59">
        <v>7</v>
      </c>
      <c r="K121" s="133">
        <v>2.8524351000000001</v>
      </c>
      <c r="L121" s="133">
        <v>4.3210074000000001E-2</v>
      </c>
      <c r="M121" s="94">
        <v>1.1500204999999999</v>
      </c>
      <c r="N121" s="94">
        <v>3.2575528999999998E-3</v>
      </c>
      <c r="O121" s="43" t="s">
        <v>372</v>
      </c>
      <c r="P121" s="97" t="s">
        <v>223</v>
      </c>
      <c r="Q121" s="107"/>
      <c r="R121" s="107"/>
      <c r="T121" s="104"/>
      <c r="U121" s="104"/>
      <c r="V121" s="104"/>
      <c r="W121" s="104"/>
    </row>
    <row r="122" spans="1:53" x14ac:dyDescent="0.2">
      <c r="A122" s="92" t="s">
        <v>373</v>
      </c>
      <c r="B122" s="59">
        <v>26.05</v>
      </c>
      <c r="C122" s="93">
        <v>3.013861964596893E-2</v>
      </c>
      <c r="D122" s="93">
        <v>2.2639682658246352E-4</v>
      </c>
      <c r="E122" s="94">
        <v>1.1483680051342817</v>
      </c>
      <c r="F122" s="94">
        <v>1.2616793062946306E-3</v>
      </c>
      <c r="G122" s="142">
        <v>1.3708426358849244E-5</v>
      </c>
      <c r="H122" s="95">
        <v>2.7416852717698486E-7</v>
      </c>
      <c r="I122" s="59">
        <v>14</v>
      </c>
      <c r="J122" s="59">
        <v>7</v>
      </c>
      <c r="K122" s="133">
        <v>2.8801397999999998</v>
      </c>
      <c r="L122" s="133">
        <v>2.3984363000000002E-2</v>
      </c>
      <c r="M122" s="94">
        <v>1.1496127</v>
      </c>
      <c r="N122" s="94">
        <v>1.3105901E-3</v>
      </c>
      <c r="O122" s="43" t="s">
        <v>374</v>
      </c>
      <c r="P122" s="97" t="s">
        <v>258</v>
      </c>
      <c r="Q122" s="107"/>
      <c r="R122" s="107"/>
      <c r="T122" s="104"/>
      <c r="U122" s="104"/>
      <c r="V122" s="104"/>
      <c r="W122" s="104"/>
    </row>
    <row r="123" spans="1:53" x14ac:dyDescent="0.2">
      <c r="A123" s="92" t="s">
        <v>375</v>
      </c>
      <c r="B123" s="59">
        <v>26.650000000000002</v>
      </c>
      <c r="C123" s="93">
        <v>3.0571902103722744E-2</v>
      </c>
      <c r="D123" s="93">
        <v>2.607606586243377E-4</v>
      </c>
      <c r="E123" s="94">
        <v>1.1492083837872074</v>
      </c>
      <c r="F123" s="94">
        <v>1.194867719848089E-3</v>
      </c>
      <c r="G123" s="142">
        <v>1.1889792372775174E-5</v>
      </c>
      <c r="H123" s="95">
        <v>2.3779584745550348E-7</v>
      </c>
      <c r="I123" s="59">
        <v>14</v>
      </c>
      <c r="J123" s="59">
        <v>7</v>
      </c>
      <c r="K123" s="133">
        <v>2.9227321000000002</v>
      </c>
      <c r="L123" s="133">
        <v>2.6759613000000002E-2</v>
      </c>
      <c r="M123" s="94">
        <v>1.1504421</v>
      </c>
      <c r="N123" s="94">
        <v>1.2103529999999999E-3</v>
      </c>
      <c r="O123" s="43" t="s">
        <v>376</v>
      </c>
      <c r="P123" s="97" t="s">
        <v>270</v>
      </c>
      <c r="Q123" s="107"/>
      <c r="R123" s="107"/>
      <c r="T123" s="104"/>
      <c r="U123" s="104"/>
      <c r="V123" s="104"/>
      <c r="W123" s="104"/>
    </row>
    <row r="124" spans="1:53" x14ac:dyDescent="0.2">
      <c r="A124" s="92" t="s">
        <v>377</v>
      </c>
      <c r="B124" s="59">
        <v>27.05</v>
      </c>
      <c r="C124" s="93">
        <v>3.0157424244163306E-2</v>
      </c>
      <c r="D124" s="93">
        <v>3.3606320636782414E-4</v>
      </c>
      <c r="E124" s="94">
        <v>1.1473101832833681</v>
      </c>
      <c r="F124" s="94">
        <v>1.4747456122768769E-3</v>
      </c>
      <c r="G124" s="142">
        <v>1.0342080583267479E-5</v>
      </c>
      <c r="H124" s="95">
        <v>2.0684161166534961E-7</v>
      </c>
      <c r="I124" s="59">
        <v>14</v>
      </c>
      <c r="J124" s="59">
        <v>7</v>
      </c>
      <c r="K124" s="133">
        <v>2.8893434999999998</v>
      </c>
      <c r="L124" s="133">
        <v>3.3527425999999999E-2</v>
      </c>
      <c r="M124" s="94">
        <v>1.1485078</v>
      </c>
      <c r="N124" s="94">
        <v>1.5081995E-3</v>
      </c>
      <c r="O124" s="43" t="s">
        <v>378</v>
      </c>
      <c r="P124" s="97" t="s">
        <v>345</v>
      </c>
      <c r="Q124" s="107"/>
      <c r="R124" s="107"/>
      <c r="T124" s="104"/>
      <c r="U124" s="104"/>
      <c r="V124" s="104"/>
      <c r="W124" s="104"/>
    </row>
    <row r="125" spans="1:53" ht="17" thickBot="1" x14ac:dyDescent="0.25">
      <c r="A125" s="108" t="s">
        <v>379</v>
      </c>
      <c r="B125" s="102">
        <v>28.8</v>
      </c>
      <c r="C125" s="109">
        <v>3.1829683153273058E-2</v>
      </c>
      <c r="D125" s="109">
        <v>2.8563328523520008E-4</v>
      </c>
      <c r="E125" s="110">
        <v>1.1482601252854634</v>
      </c>
      <c r="F125" s="110">
        <v>1.3554407786891339E-3</v>
      </c>
      <c r="G125" s="143">
        <v>1.207923233808262E-5</v>
      </c>
      <c r="H125" s="111">
        <v>2.4158464676165239E-7</v>
      </c>
      <c r="I125" s="102">
        <v>14</v>
      </c>
      <c r="J125" s="102">
        <v>7</v>
      </c>
      <c r="K125" s="134">
        <v>3.0473845000000002</v>
      </c>
      <c r="L125" s="134">
        <v>2.9551087E-2</v>
      </c>
      <c r="M125" s="110">
        <v>1.1495846999999999</v>
      </c>
      <c r="N125" s="110">
        <v>1.418784E-3</v>
      </c>
      <c r="O125" s="46" t="s">
        <v>380</v>
      </c>
      <c r="P125" s="112" t="s">
        <v>368</v>
      </c>
      <c r="Q125" s="107"/>
      <c r="R125" s="107"/>
      <c r="T125" s="104"/>
      <c r="U125" s="104"/>
      <c r="V125" s="104"/>
      <c r="W125" s="104"/>
    </row>
    <row r="126" spans="1:53" x14ac:dyDescent="0.2">
      <c r="T126" s="104"/>
      <c r="U126" s="104"/>
      <c r="V126" s="104"/>
      <c r="W126" s="104"/>
    </row>
    <row r="128" spans="1:53" ht="17" thickBot="1" x14ac:dyDescent="0.25">
      <c r="C128" s="81" t="s">
        <v>880</v>
      </c>
      <c r="AR128" s="7"/>
      <c r="AS128" s="7"/>
      <c r="AT128" s="7"/>
      <c r="BA128" s="7"/>
    </row>
    <row r="129" spans="1:65" x14ac:dyDescent="0.2">
      <c r="A129" s="104"/>
      <c r="B129" s="113"/>
      <c r="C129" s="179" t="s">
        <v>868</v>
      </c>
      <c r="D129" s="180"/>
      <c r="E129" s="180"/>
      <c r="F129" s="180"/>
      <c r="G129" s="180"/>
      <c r="H129" s="180"/>
      <c r="I129" s="180"/>
      <c r="J129" s="180"/>
      <c r="K129" s="180"/>
      <c r="L129" s="180"/>
      <c r="M129" s="181"/>
      <c r="N129" s="7"/>
      <c r="O129" s="104"/>
      <c r="P129" s="113"/>
      <c r="Q129" s="179" t="s">
        <v>869</v>
      </c>
      <c r="R129" s="180"/>
      <c r="S129" s="180"/>
      <c r="T129" s="180"/>
      <c r="U129" s="180"/>
      <c r="V129" s="180"/>
      <c r="W129" s="180"/>
      <c r="X129" s="180"/>
      <c r="Y129" s="180"/>
      <c r="Z129" s="180"/>
      <c r="AA129" s="181"/>
      <c r="AB129" s="114"/>
      <c r="AC129" s="104"/>
      <c r="AD129" s="115"/>
      <c r="AE129" s="171" t="s">
        <v>875</v>
      </c>
      <c r="AF129" s="172"/>
      <c r="AG129" s="172"/>
      <c r="AH129" s="172"/>
      <c r="AI129" s="172"/>
      <c r="AJ129" s="172"/>
      <c r="AK129" s="172"/>
      <c r="AL129" s="172"/>
      <c r="AM129" s="172"/>
      <c r="AN129" s="172"/>
      <c r="AO129" s="173"/>
      <c r="AP129" s="7"/>
      <c r="AQ129" s="104"/>
      <c r="AR129" s="115"/>
      <c r="AS129" s="171" t="s">
        <v>876</v>
      </c>
      <c r="AT129" s="172"/>
      <c r="AU129" s="172"/>
      <c r="AV129" s="172"/>
      <c r="AW129" s="172"/>
      <c r="AX129" s="172"/>
      <c r="AY129" s="172"/>
      <c r="AZ129" s="172"/>
      <c r="BA129" s="172"/>
      <c r="BB129" s="172"/>
      <c r="BC129" s="173"/>
      <c r="BD129" s="7"/>
      <c r="BE129" s="7"/>
      <c r="BF129" s="7"/>
      <c r="BG129" s="171" t="s">
        <v>881</v>
      </c>
      <c r="BH129" s="172"/>
      <c r="BI129" s="172"/>
      <c r="BJ129" s="172"/>
      <c r="BK129" s="173"/>
      <c r="BL129" s="115"/>
      <c r="BM129" s="7"/>
    </row>
    <row r="130" spans="1:65" x14ac:dyDescent="0.2">
      <c r="A130" s="104"/>
      <c r="B130" s="116"/>
      <c r="C130" s="174" t="s">
        <v>0</v>
      </c>
      <c r="D130" s="154"/>
      <c r="E130" s="154"/>
      <c r="F130" s="154"/>
      <c r="G130" s="154"/>
      <c r="H130" s="154"/>
      <c r="I130" s="154"/>
      <c r="J130" s="154"/>
      <c r="K130" s="154"/>
      <c r="L130" s="154"/>
      <c r="M130" s="175"/>
      <c r="N130" s="7"/>
      <c r="O130" s="104"/>
      <c r="P130" s="116"/>
      <c r="Q130" s="174" t="s">
        <v>2</v>
      </c>
      <c r="R130" s="154"/>
      <c r="S130" s="154"/>
      <c r="T130" s="154"/>
      <c r="U130" s="154"/>
      <c r="V130" s="154"/>
      <c r="W130" s="154"/>
      <c r="X130" s="154"/>
      <c r="Y130" s="154"/>
      <c r="Z130" s="154"/>
      <c r="AA130" s="175"/>
      <c r="AB130" s="7"/>
      <c r="AC130" s="104"/>
      <c r="AD130" s="117"/>
      <c r="AE130" s="176" t="s">
        <v>1</v>
      </c>
      <c r="AF130" s="177"/>
      <c r="AG130" s="177"/>
      <c r="AH130" s="177"/>
      <c r="AI130" s="177"/>
      <c r="AJ130" s="177"/>
      <c r="AK130" s="177"/>
      <c r="AL130" s="177"/>
      <c r="AM130" s="177"/>
      <c r="AN130" s="177"/>
      <c r="AO130" s="178"/>
      <c r="AP130" s="7"/>
      <c r="AQ130" s="104"/>
      <c r="AR130" s="117"/>
      <c r="AS130" s="176" t="s">
        <v>3</v>
      </c>
      <c r="AT130" s="177"/>
      <c r="AU130" s="177"/>
      <c r="AV130" s="177"/>
      <c r="AW130" s="177"/>
      <c r="AX130" s="177"/>
      <c r="AY130" s="177"/>
      <c r="AZ130" s="177"/>
      <c r="BA130" s="177"/>
      <c r="BB130" s="177"/>
      <c r="BC130" s="178"/>
      <c r="BD130" s="7"/>
      <c r="BE130" s="7"/>
      <c r="BF130" s="7"/>
      <c r="BG130" s="174" t="s">
        <v>412</v>
      </c>
      <c r="BH130" s="154"/>
      <c r="BI130" s="154"/>
      <c r="BJ130" s="154"/>
      <c r="BK130" s="175"/>
      <c r="BL130" s="116"/>
      <c r="BM130" s="7"/>
    </row>
    <row r="131" spans="1:65" ht="36" x14ac:dyDescent="0.2">
      <c r="A131" s="62"/>
      <c r="B131" s="62"/>
      <c r="C131" s="148" t="s">
        <v>883</v>
      </c>
      <c r="D131" s="204" t="s">
        <v>884</v>
      </c>
      <c r="E131" s="204" t="s">
        <v>885</v>
      </c>
      <c r="F131" s="146" t="s">
        <v>866</v>
      </c>
      <c r="G131" s="74" t="s">
        <v>6</v>
      </c>
      <c r="H131" s="74" t="s">
        <v>7</v>
      </c>
      <c r="I131" s="74" t="s">
        <v>381</v>
      </c>
      <c r="J131" s="74" t="s">
        <v>870</v>
      </c>
      <c r="K131" s="74" t="s">
        <v>6</v>
      </c>
      <c r="L131" s="146" t="s">
        <v>413</v>
      </c>
      <c r="M131" s="75" t="s">
        <v>8</v>
      </c>
      <c r="N131" s="7"/>
      <c r="O131" s="62"/>
      <c r="P131" s="62"/>
      <c r="Q131" s="148" t="s">
        <v>883</v>
      </c>
      <c r="R131" s="204" t="s">
        <v>884</v>
      </c>
      <c r="S131" s="204" t="s">
        <v>885</v>
      </c>
      <c r="T131" s="146" t="s">
        <v>866</v>
      </c>
      <c r="U131" s="74" t="s">
        <v>6</v>
      </c>
      <c r="V131" s="74" t="s">
        <v>7</v>
      </c>
      <c r="W131" s="74" t="s">
        <v>381</v>
      </c>
      <c r="X131" s="74" t="s">
        <v>870</v>
      </c>
      <c r="Y131" s="74" t="s">
        <v>6</v>
      </c>
      <c r="Z131" s="146" t="s">
        <v>413</v>
      </c>
      <c r="AA131" s="75" t="s">
        <v>8</v>
      </c>
      <c r="AB131" s="118"/>
      <c r="AC131" s="53"/>
      <c r="AD131" s="53"/>
      <c r="AE131" s="148" t="s">
        <v>883</v>
      </c>
      <c r="AF131" s="204" t="s">
        <v>884</v>
      </c>
      <c r="AG131" s="204" t="s">
        <v>885</v>
      </c>
      <c r="AH131" s="146" t="s">
        <v>866</v>
      </c>
      <c r="AI131" s="74" t="s">
        <v>6</v>
      </c>
      <c r="AJ131" s="74" t="s">
        <v>7</v>
      </c>
      <c r="AK131" s="74" t="s">
        <v>381</v>
      </c>
      <c r="AL131" s="74" t="s">
        <v>870</v>
      </c>
      <c r="AM131" s="74" t="s">
        <v>6</v>
      </c>
      <c r="AN131" s="146" t="s">
        <v>413</v>
      </c>
      <c r="AO131" s="75" t="s">
        <v>8</v>
      </c>
      <c r="AP131" s="7"/>
      <c r="AQ131" s="53"/>
      <c r="AR131" s="53"/>
      <c r="AS131" s="148" t="s">
        <v>883</v>
      </c>
      <c r="AT131" s="204" t="s">
        <v>884</v>
      </c>
      <c r="AU131" s="204" t="s">
        <v>885</v>
      </c>
      <c r="AV131" s="146" t="s">
        <v>866</v>
      </c>
      <c r="AW131" s="74" t="s">
        <v>6</v>
      </c>
      <c r="AX131" s="74" t="s">
        <v>7</v>
      </c>
      <c r="AY131" s="74" t="s">
        <v>381</v>
      </c>
      <c r="AZ131" s="74" t="s">
        <v>870</v>
      </c>
      <c r="BA131" s="74" t="s">
        <v>6</v>
      </c>
      <c r="BB131" s="146" t="s">
        <v>413</v>
      </c>
      <c r="BC131" s="75" t="s">
        <v>8</v>
      </c>
      <c r="BD131" s="7"/>
      <c r="BE131" s="7"/>
      <c r="BF131" s="7"/>
      <c r="BG131" s="1" t="s">
        <v>414</v>
      </c>
      <c r="BH131" s="119" t="s">
        <v>871</v>
      </c>
      <c r="BI131" s="120" t="s">
        <v>415</v>
      </c>
      <c r="BJ131" s="34" t="s">
        <v>413</v>
      </c>
      <c r="BK131" s="121" t="s">
        <v>6</v>
      </c>
      <c r="BL131" s="122"/>
    </row>
    <row r="132" spans="1:65" x14ac:dyDescent="0.2">
      <c r="A132" s="62"/>
      <c r="B132" s="65"/>
      <c r="C132" s="78">
        <v>577.69698000000005</v>
      </c>
      <c r="D132" s="8">
        <f>C132-G132</f>
        <v>221.87182400000006</v>
      </c>
      <c r="E132" s="8">
        <f>C132+G132</f>
        <v>933.52213600000005</v>
      </c>
      <c r="F132" s="71">
        <v>577.69698000000005</v>
      </c>
      <c r="G132" s="71">
        <v>355.82515599999999</v>
      </c>
      <c r="H132" s="146">
        <v>679</v>
      </c>
      <c r="I132" s="146">
        <v>21</v>
      </c>
      <c r="J132" s="73">
        <v>-20.423702333142057</v>
      </c>
      <c r="K132" s="73">
        <v>1.8228</v>
      </c>
      <c r="L132" s="72">
        <v>-591</v>
      </c>
      <c r="M132" s="79">
        <v>338</v>
      </c>
      <c r="N132" s="7"/>
      <c r="O132" s="62"/>
      <c r="P132" s="65"/>
      <c r="Q132" s="76">
        <v>103.624275344667</v>
      </c>
      <c r="R132" s="8">
        <f>Q132-U132</f>
        <v>67.541805216882594</v>
      </c>
      <c r="S132" s="8">
        <f>Q132+U132</f>
        <v>139.70674547245142</v>
      </c>
      <c r="T132" s="145">
        <v>103.624275344667</v>
      </c>
      <c r="U132" s="145">
        <v>36.082470127784404</v>
      </c>
      <c r="V132" s="146">
        <v>535</v>
      </c>
      <c r="W132" s="146">
        <v>24</v>
      </c>
      <c r="X132" s="130">
        <v>-52.668500407963116</v>
      </c>
      <c r="Y132" s="130">
        <v>2.2185000000000001</v>
      </c>
      <c r="Z132" s="146">
        <v>-128</v>
      </c>
      <c r="AA132" s="147">
        <v>38</v>
      </c>
      <c r="AB132" s="7"/>
      <c r="AC132"/>
      <c r="AD132"/>
      <c r="AE132" s="76">
        <v>110.07198604698399</v>
      </c>
      <c r="AF132" s="205">
        <f>AE132-AI132</f>
        <v>96.129312332161703</v>
      </c>
      <c r="AG132" s="205">
        <f>AE132+AI132</f>
        <v>124.01465976180629</v>
      </c>
      <c r="AH132" s="145">
        <v>110.07198604698399</v>
      </c>
      <c r="AI132" s="145">
        <v>13.942673714822298</v>
      </c>
      <c r="AJ132" s="146">
        <v>568</v>
      </c>
      <c r="AK132" s="146">
        <v>28</v>
      </c>
      <c r="AL132" s="130">
        <v>-55.733231718120166</v>
      </c>
      <c r="AM132" s="130">
        <v>2.6524000000000001</v>
      </c>
      <c r="AN132" s="146">
        <v>-96</v>
      </c>
      <c r="AO132" s="147">
        <v>31</v>
      </c>
      <c r="AP132" s="7"/>
      <c r="AQ132" s="62"/>
      <c r="AR132" s="63"/>
      <c r="AS132" s="76">
        <v>1623.17</v>
      </c>
      <c r="AT132" s="61">
        <f>AS132-AW132</f>
        <v>1561.3000000000002</v>
      </c>
      <c r="AU132" s="61">
        <f>AS132+AW132</f>
        <v>1685.04</v>
      </c>
      <c r="AV132" s="145">
        <v>1623.17</v>
      </c>
      <c r="AW132" s="145">
        <v>61.87</v>
      </c>
      <c r="AX132" s="146">
        <v>2239</v>
      </c>
      <c r="AY132" s="146">
        <v>32</v>
      </c>
      <c r="AZ132" s="73">
        <v>-84.578118526351332</v>
      </c>
      <c r="BA132" s="73">
        <v>2.5509999999999997</v>
      </c>
      <c r="BB132" s="146">
        <v>32</v>
      </c>
      <c r="BC132" s="147">
        <v>64</v>
      </c>
      <c r="BD132" s="7"/>
      <c r="BE132" s="149"/>
      <c r="BF132" s="7"/>
      <c r="BG132" s="1" t="s">
        <v>416</v>
      </c>
      <c r="BH132" s="34" t="s">
        <v>417</v>
      </c>
      <c r="BI132" s="34" t="s">
        <v>418</v>
      </c>
      <c r="BJ132" s="34">
        <v>-110</v>
      </c>
      <c r="BK132" s="121" t="s">
        <v>419</v>
      </c>
      <c r="BL132" s="7"/>
    </row>
    <row r="133" spans="1:65" x14ac:dyDescent="0.2">
      <c r="A133" s="62"/>
      <c r="B133" s="65"/>
      <c r="C133" s="78">
        <v>641.20037400000001</v>
      </c>
      <c r="D133" s="8">
        <f t="shared" ref="D133:D196" si="1">C133-G133</f>
        <v>474.28054700000001</v>
      </c>
      <c r="E133" s="8">
        <f t="shared" ref="E133:E196" si="2">C133+G133</f>
        <v>808.12020099999995</v>
      </c>
      <c r="F133" s="71">
        <v>641.20037400000001</v>
      </c>
      <c r="G133" s="71">
        <v>166.919827</v>
      </c>
      <c r="H133" s="146">
        <v>785</v>
      </c>
      <c r="I133" s="146">
        <v>21</v>
      </c>
      <c r="J133" s="73">
        <v>-25.910272775924614</v>
      </c>
      <c r="K133" s="73">
        <v>1.8303</v>
      </c>
      <c r="L133" s="72">
        <v>-475</v>
      </c>
      <c r="M133" s="79">
        <v>186</v>
      </c>
      <c r="N133" s="7"/>
      <c r="O133" s="62"/>
      <c r="P133" s="65"/>
      <c r="Q133" s="76">
        <v>142.57791597094101</v>
      </c>
      <c r="R133" s="8">
        <f t="shared" ref="R133:R194" si="3">Q133-U133</f>
        <v>93.786000760670817</v>
      </c>
      <c r="S133" s="8">
        <f t="shared" ref="S133:S194" si="4">Q133+U133</f>
        <v>191.3698311812112</v>
      </c>
      <c r="T133" s="145">
        <v>142.57791597094101</v>
      </c>
      <c r="U133" s="145">
        <v>48.791915210270197</v>
      </c>
      <c r="V133" s="146">
        <v>590</v>
      </c>
      <c r="W133" s="146">
        <v>24</v>
      </c>
      <c r="X133" s="130">
        <v>-54.680104781840598</v>
      </c>
      <c r="Y133" s="130">
        <v>2.2263000000000002</v>
      </c>
      <c r="Z133" s="146">
        <v>-98</v>
      </c>
      <c r="AA133" s="147">
        <v>43</v>
      </c>
      <c r="AB133" s="7"/>
      <c r="AC133"/>
      <c r="AD133"/>
      <c r="AE133" s="76">
        <v>148.22401254164399</v>
      </c>
      <c r="AF133" s="205">
        <f t="shared" ref="AF133:AF167" si="5">AE133-AI133</f>
        <v>132.31473717730998</v>
      </c>
      <c r="AG133" s="205">
        <f t="shared" ref="AG133:AG167" si="6">AE133+AI133</f>
        <v>164.13328790597799</v>
      </c>
      <c r="AH133" s="145">
        <v>148.22401254164399</v>
      </c>
      <c r="AI133" s="145">
        <v>15.909275364334007</v>
      </c>
      <c r="AJ133" s="146">
        <v>655</v>
      </c>
      <c r="AK133" s="146">
        <v>41</v>
      </c>
      <c r="AL133" s="130">
        <v>-61.576173843762348</v>
      </c>
      <c r="AM133" s="130">
        <v>4.1447000000000003</v>
      </c>
      <c r="AN133" s="146">
        <v>-41</v>
      </c>
      <c r="AO133" s="147">
        <v>44</v>
      </c>
      <c r="AP133" s="7"/>
      <c r="AQ133" s="62"/>
      <c r="AR133" s="63"/>
      <c r="AS133" s="123">
        <v>1668.65</v>
      </c>
      <c r="AT133" s="61">
        <f t="shared" ref="AT133:AT152" si="7">AS133-AW133</f>
        <v>1590.6100000000001</v>
      </c>
      <c r="AU133" s="61">
        <f t="shared" ref="AU133:AU152" si="8">AS133+AW133</f>
        <v>1746.69</v>
      </c>
      <c r="AV133" s="203">
        <v>1668.65</v>
      </c>
      <c r="AW133" s="145">
        <v>78.040000000000006</v>
      </c>
      <c r="AX133" s="146">
        <v>2254</v>
      </c>
      <c r="AY133" s="146">
        <v>28</v>
      </c>
      <c r="AZ133" s="73">
        <v>-81.352069391907762</v>
      </c>
      <c r="BA133" s="73">
        <v>2.1549999999999998</v>
      </c>
      <c r="BB133" s="146">
        <v>62</v>
      </c>
      <c r="BC133" s="147">
        <v>55</v>
      </c>
      <c r="BD133" s="7"/>
      <c r="BE133" s="149"/>
      <c r="BF133" s="7"/>
      <c r="BG133" s="1" t="s">
        <v>416</v>
      </c>
      <c r="BH133" s="34" t="s">
        <v>420</v>
      </c>
      <c r="BI133" s="34" t="s">
        <v>421</v>
      </c>
      <c r="BJ133" s="34">
        <v>-83</v>
      </c>
      <c r="BK133" s="121" t="s">
        <v>422</v>
      </c>
      <c r="BL133" s="7"/>
    </row>
    <row r="134" spans="1:65" x14ac:dyDescent="0.2">
      <c r="A134" s="62"/>
      <c r="B134" s="65"/>
      <c r="C134" s="78">
        <v>705.70113100000003</v>
      </c>
      <c r="D134" s="8">
        <f t="shared" si="1"/>
        <v>622.07593359999998</v>
      </c>
      <c r="E134" s="8">
        <f t="shared" si="2"/>
        <v>789.32632840000008</v>
      </c>
      <c r="F134" s="71">
        <v>705.70113100000003</v>
      </c>
      <c r="G134" s="71">
        <v>83.625197400000005</v>
      </c>
      <c r="H134" s="146">
        <v>1168</v>
      </c>
      <c r="I134" s="146">
        <v>21</v>
      </c>
      <c r="J134" s="73">
        <v>-63.998346710137042</v>
      </c>
      <c r="K134" s="73">
        <v>1.7279</v>
      </c>
      <c r="L134" s="72">
        <v>-152</v>
      </c>
      <c r="M134" s="79">
        <v>94</v>
      </c>
      <c r="N134" s="7"/>
      <c r="O134" s="62"/>
      <c r="P134" s="65"/>
      <c r="Q134" s="76">
        <v>158.59845897790399</v>
      </c>
      <c r="R134" s="8">
        <f t="shared" si="3"/>
        <v>115.52083410463598</v>
      </c>
      <c r="S134" s="8">
        <f t="shared" si="4"/>
        <v>201.676083851172</v>
      </c>
      <c r="T134" s="145">
        <v>158.59845897790399</v>
      </c>
      <c r="U134" s="145">
        <v>43.077624873268</v>
      </c>
      <c r="V134" s="146">
        <v>587</v>
      </c>
      <c r="W134" s="146">
        <v>24</v>
      </c>
      <c r="X134" s="130">
        <v>-52.549780984417758</v>
      </c>
      <c r="Y134" s="130">
        <v>2.2105999999999999</v>
      </c>
      <c r="Z134" s="146">
        <v>-111</v>
      </c>
      <c r="AA134" s="147">
        <v>41</v>
      </c>
      <c r="AB134" s="7"/>
      <c r="AC134"/>
      <c r="AD134"/>
      <c r="AE134" s="76">
        <v>180.01554846113299</v>
      </c>
      <c r="AF134" s="205">
        <f t="shared" si="5"/>
        <v>163.82041377205701</v>
      </c>
      <c r="AG134" s="205">
        <f t="shared" si="6"/>
        <v>196.21068315020898</v>
      </c>
      <c r="AH134" s="145">
        <v>180.01554846113299</v>
      </c>
      <c r="AI134" s="145">
        <v>16.195134689075999</v>
      </c>
      <c r="AJ134" s="146">
        <v>758</v>
      </c>
      <c r="AK134" s="146">
        <v>26</v>
      </c>
      <c r="AL134" s="130">
        <v>-70.052399006791603</v>
      </c>
      <c r="AM134" s="130">
        <v>2.3898999999999999</v>
      </c>
      <c r="AN134" s="146">
        <v>38</v>
      </c>
      <c r="AO134" s="147">
        <v>28</v>
      </c>
      <c r="AP134" s="7"/>
      <c r="AQ134" s="62"/>
      <c r="AR134" s="63"/>
      <c r="AS134" s="123">
        <v>1689.06</v>
      </c>
      <c r="AT134" s="61">
        <f t="shared" si="7"/>
        <v>1603.51</v>
      </c>
      <c r="AU134" s="61">
        <f t="shared" si="8"/>
        <v>1774.61</v>
      </c>
      <c r="AV134" s="203">
        <v>1689.06</v>
      </c>
      <c r="AW134" s="145">
        <v>85.55</v>
      </c>
      <c r="AX134" s="146">
        <v>2217</v>
      </c>
      <c r="AY134" s="146">
        <v>28</v>
      </c>
      <c r="AZ134" s="73">
        <v>-74.781493806177153</v>
      </c>
      <c r="BA134" s="73">
        <v>2.1516000000000002</v>
      </c>
      <c r="BB134" s="146">
        <v>26</v>
      </c>
      <c r="BC134" s="147">
        <v>55</v>
      </c>
      <c r="BD134" s="7"/>
      <c r="BE134" s="149"/>
      <c r="BF134" s="7"/>
      <c r="BG134" s="1" t="s">
        <v>416</v>
      </c>
      <c r="BH134" s="34" t="s">
        <v>423</v>
      </c>
      <c r="BI134" s="34" t="s">
        <v>424</v>
      </c>
      <c r="BJ134" s="34">
        <v>-219</v>
      </c>
      <c r="BK134" s="121" t="s">
        <v>425</v>
      </c>
      <c r="BL134" s="7"/>
    </row>
    <row r="135" spans="1:65" x14ac:dyDescent="0.2">
      <c r="A135" s="62"/>
      <c r="B135" s="65"/>
      <c r="C135" s="78">
        <v>731.63861799999995</v>
      </c>
      <c r="D135" s="8">
        <f t="shared" si="1"/>
        <v>663.05694749999998</v>
      </c>
      <c r="E135" s="8">
        <f t="shared" si="2"/>
        <v>800.22028849999992</v>
      </c>
      <c r="F135" s="71">
        <v>731.63861799999995</v>
      </c>
      <c r="G135" s="71">
        <v>68.581670500000001</v>
      </c>
      <c r="H135" s="146">
        <v>1229</v>
      </c>
      <c r="I135" s="146">
        <v>22</v>
      </c>
      <c r="J135" s="73">
        <v>-68.110143570236588</v>
      </c>
      <c r="K135" s="73">
        <v>1.8325</v>
      </c>
      <c r="L135" s="72">
        <v>-124</v>
      </c>
      <c r="M135" s="79">
        <v>152</v>
      </c>
      <c r="N135" s="7"/>
      <c r="O135" s="62"/>
      <c r="P135" s="65"/>
      <c r="Q135" s="76">
        <v>178.857124417335</v>
      </c>
      <c r="R135" s="8">
        <f t="shared" si="3"/>
        <v>140.01665610172302</v>
      </c>
      <c r="S135" s="8">
        <f t="shared" si="4"/>
        <v>217.69759273294699</v>
      </c>
      <c r="T135" s="145">
        <v>178.857124417335</v>
      </c>
      <c r="U135" s="145">
        <v>38.840468315612</v>
      </c>
      <c r="V135" s="146">
        <v>627</v>
      </c>
      <c r="W135" s="146">
        <v>24</v>
      </c>
      <c r="X135" s="130">
        <v>-54.942288299990594</v>
      </c>
      <c r="Y135" s="130">
        <v>2.2092000000000001</v>
      </c>
      <c r="Z135" s="146">
        <v>-85</v>
      </c>
      <c r="AA135" s="147">
        <v>41</v>
      </c>
      <c r="AB135" s="7"/>
      <c r="AC135"/>
      <c r="AD135"/>
      <c r="AE135" s="76">
        <v>273.380017069698</v>
      </c>
      <c r="AF135" s="205">
        <f t="shared" si="5"/>
        <v>259.03605319885202</v>
      </c>
      <c r="AG135" s="205">
        <f t="shared" si="6"/>
        <v>287.72398094054398</v>
      </c>
      <c r="AH135" s="145">
        <v>273.380017069698</v>
      </c>
      <c r="AI135" s="145">
        <v>14.343963870845982</v>
      </c>
      <c r="AJ135" s="146">
        <v>841</v>
      </c>
      <c r="AK135" s="146">
        <v>28</v>
      </c>
      <c r="AL135" s="130">
        <v>-69.161021929185381</v>
      </c>
      <c r="AM135" s="130">
        <v>2.5990000000000002</v>
      </c>
      <c r="AN135" s="146">
        <v>38</v>
      </c>
      <c r="AO135" s="147">
        <v>37</v>
      </c>
      <c r="AP135" s="7"/>
      <c r="AQ135" s="62"/>
      <c r="AR135" s="63"/>
      <c r="AS135" s="123">
        <v>1702.7617114110401</v>
      </c>
      <c r="AT135" s="61">
        <f t="shared" si="7"/>
        <v>1621.3185351657737</v>
      </c>
      <c r="AU135" s="61">
        <f t="shared" si="8"/>
        <v>1784.2048876563065</v>
      </c>
      <c r="AV135" s="203">
        <v>1702.7617114110401</v>
      </c>
      <c r="AW135" s="145">
        <v>81.443176245266301</v>
      </c>
      <c r="AX135" s="146">
        <v>2213</v>
      </c>
      <c r="AY135" s="146">
        <v>26</v>
      </c>
      <c r="AZ135" s="73">
        <v>-72.755692554329784</v>
      </c>
      <c r="BA135" s="73">
        <v>1.9737</v>
      </c>
      <c r="BB135" s="146">
        <v>-56</v>
      </c>
      <c r="BC135" s="147">
        <v>57</v>
      </c>
      <c r="BD135" s="7"/>
      <c r="BE135" s="149"/>
      <c r="BF135" s="7"/>
      <c r="BG135" s="1" t="s">
        <v>416</v>
      </c>
      <c r="BH135" s="34" t="s">
        <v>426</v>
      </c>
      <c r="BI135" s="34" t="s">
        <v>427</v>
      </c>
      <c r="BJ135" s="34">
        <v>-192</v>
      </c>
      <c r="BK135" s="121" t="s">
        <v>422</v>
      </c>
      <c r="BL135" s="7"/>
    </row>
    <row r="136" spans="1:65" x14ac:dyDescent="0.2">
      <c r="A136" s="62"/>
      <c r="B136" s="65"/>
      <c r="C136" s="78">
        <v>750.39906699999995</v>
      </c>
      <c r="D136" s="8">
        <f t="shared" si="1"/>
        <v>683.88913469999989</v>
      </c>
      <c r="E136" s="8">
        <f t="shared" si="2"/>
        <v>816.9089993</v>
      </c>
      <c r="F136" s="71">
        <v>750.39906699999995</v>
      </c>
      <c r="G136" s="71">
        <v>66.509932300000003</v>
      </c>
      <c r="H136" s="146">
        <v>1195</v>
      </c>
      <c r="I136" s="146">
        <v>21</v>
      </c>
      <c r="J136" s="73">
        <v>-61.99912031403565</v>
      </c>
      <c r="K136" s="73">
        <v>1.7299</v>
      </c>
      <c r="L136" s="72">
        <v>-179</v>
      </c>
      <c r="M136" s="79">
        <v>148</v>
      </c>
      <c r="N136" s="7"/>
      <c r="O136" s="62"/>
      <c r="P136" s="65"/>
      <c r="Q136" s="76">
        <v>195.897539782764</v>
      </c>
      <c r="R136" s="8">
        <f t="shared" si="3"/>
        <v>157.73798527892751</v>
      </c>
      <c r="S136" s="8">
        <f t="shared" si="4"/>
        <v>234.05709428660049</v>
      </c>
      <c r="T136" s="145">
        <v>195.897539782764</v>
      </c>
      <c r="U136" s="145">
        <v>38.159554503836503</v>
      </c>
      <c r="V136" s="146">
        <v>674</v>
      </c>
      <c r="W136" s="146">
        <v>24</v>
      </c>
      <c r="X136" s="130">
        <v>-58.445594417648515</v>
      </c>
      <c r="Y136" s="130">
        <v>2.173</v>
      </c>
      <c r="Z136" s="146">
        <v>-57</v>
      </c>
      <c r="AA136" s="147">
        <v>44</v>
      </c>
      <c r="AB136" s="7"/>
      <c r="AC136"/>
      <c r="AD136"/>
      <c r="AE136" s="76">
        <v>303.619400306996</v>
      </c>
      <c r="AF136" s="205">
        <f t="shared" si="5"/>
        <v>285.094273764901</v>
      </c>
      <c r="AG136" s="205">
        <f t="shared" si="6"/>
        <v>322.14452684909099</v>
      </c>
      <c r="AH136" s="145">
        <v>303.619400306996</v>
      </c>
      <c r="AI136" s="145">
        <v>18.525126542094995</v>
      </c>
      <c r="AJ136" s="146">
        <v>790</v>
      </c>
      <c r="AK136" s="146">
        <v>27</v>
      </c>
      <c r="AL136" s="130">
        <v>-59.796295329781927</v>
      </c>
      <c r="AM136" s="130">
        <v>2.4769000000000001</v>
      </c>
      <c r="AN136" s="146">
        <v>-58</v>
      </c>
      <c r="AO136" s="147">
        <v>37</v>
      </c>
      <c r="AP136" s="7"/>
      <c r="AQ136" s="62"/>
      <c r="AR136" s="63"/>
      <c r="AS136" s="123">
        <v>1715.5135554004501</v>
      </c>
      <c r="AT136" s="61">
        <f t="shared" si="7"/>
        <v>1645.9948956305686</v>
      </c>
      <c r="AU136" s="61">
        <f t="shared" si="8"/>
        <v>1785.0322151703315</v>
      </c>
      <c r="AV136" s="203">
        <v>1715.5135554004501</v>
      </c>
      <c r="AW136" s="145">
        <v>69.518659769881495</v>
      </c>
      <c r="AX136" s="146">
        <v>2258</v>
      </c>
      <c r="AY136" s="146">
        <v>27</v>
      </c>
      <c r="AZ136" s="73">
        <v>-76.544452801713845</v>
      </c>
      <c r="BA136" s="73">
        <v>2.0722999999999998</v>
      </c>
      <c r="BB136" s="146">
        <v>-45</v>
      </c>
      <c r="BC136" s="147">
        <v>77</v>
      </c>
      <c r="BD136" s="7"/>
      <c r="BE136" s="149"/>
      <c r="BF136" s="7"/>
      <c r="BG136" s="1" t="s">
        <v>416</v>
      </c>
      <c r="BH136" s="34" t="s">
        <v>428</v>
      </c>
      <c r="BI136" s="34" t="s">
        <v>429</v>
      </c>
      <c r="BJ136" s="34">
        <v>-280</v>
      </c>
      <c r="BK136" s="121" t="s">
        <v>430</v>
      </c>
      <c r="BL136" s="7"/>
    </row>
    <row r="137" spans="1:65" x14ac:dyDescent="0.2">
      <c r="A137" s="62"/>
      <c r="B137" s="65"/>
      <c r="C137" s="78">
        <v>765.85228500000005</v>
      </c>
      <c r="D137" s="8">
        <f t="shared" si="1"/>
        <v>702.73910220000005</v>
      </c>
      <c r="E137" s="8">
        <f t="shared" si="2"/>
        <v>828.96546780000006</v>
      </c>
      <c r="F137" s="71">
        <v>765.85228500000005</v>
      </c>
      <c r="G137" s="71">
        <v>63.113182799999997</v>
      </c>
      <c r="H137" s="146">
        <v>1237</v>
      </c>
      <c r="I137" s="146">
        <v>21</v>
      </c>
      <c r="J137" s="73">
        <v>-65.208309745785954</v>
      </c>
      <c r="K137" s="73">
        <v>1.7481</v>
      </c>
      <c r="L137" s="72">
        <v>-151</v>
      </c>
      <c r="M137" s="79">
        <v>67</v>
      </c>
      <c r="N137" s="7"/>
      <c r="O137" s="62"/>
      <c r="P137" s="65"/>
      <c r="Q137" s="76">
        <v>216.475348643334</v>
      </c>
      <c r="R137" s="8">
        <f t="shared" si="3"/>
        <v>171.995924631398</v>
      </c>
      <c r="S137" s="8">
        <f t="shared" si="4"/>
        <v>260.95477265527001</v>
      </c>
      <c r="T137" s="145">
        <v>216.475348643334</v>
      </c>
      <c r="U137" s="145">
        <v>44.479424011936004</v>
      </c>
      <c r="V137" s="146">
        <v>639</v>
      </c>
      <c r="W137" s="146">
        <v>36</v>
      </c>
      <c r="X137" s="130">
        <v>-52.052890422096823</v>
      </c>
      <c r="Y137" s="130">
        <v>3.5489999999999999</v>
      </c>
      <c r="Z137" s="146">
        <v>-120</v>
      </c>
      <c r="AA137" s="147">
        <v>59</v>
      </c>
      <c r="AB137" s="7"/>
      <c r="AC137"/>
      <c r="AD137"/>
      <c r="AE137" s="76">
        <v>340.09255124369201</v>
      </c>
      <c r="AF137" s="205">
        <f t="shared" si="5"/>
        <v>305.25189665324456</v>
      </c>
      <c r="AG137" s="205">
        <f t="shared" si="6"/>
        <v>374.93320583413947</v>
      </c>
      <c r="AH137" s="145">
        <v>340.09255124369201</v>
      </c>
      <c r="AI137" s="145">
        <v>34.840654590447485</v>
      </c>
      <c r="AJ137" s="146">
        <v>822</v>
      </c>
      <c r="AK137" s="146">
        <v>25</v>
      </c>
      <c r="AL137" s="130">
        <v>-59.368110742338828</v>
      </c>
      <c r="AM137" s="130">
        <v>2.2755999999999998</v>
      </c>
      <c r="AN137" s="146">
        <v>-56</v>
      </c>
      <c r="AO137" s="147">
        <v>43</v>
      </c>
      <c r="AP137" s="7"/>
      <c r="AQ137" s="62"/>
      <c r="AR137" s="63"/>
      <c r="AS137" s="123">
        <v>1730.37091826702</v>
      </c>
      <c r="AT137" s="61">
        <f t="shared" si="7"/>
        <v>1672.1997432985779</v>
      </c>
      <c r="AU137" s="61">
        <f t="shared" si="8"/>
        <v>1788.5420932354621</v>
      </c>
      <c r="AV137" s="203">
        <v>1730.37091826702</v>
      </c>
      <c r="AW137" s="145">
        <v>58.171174968442102</v>
      </c>
      <c r="AX137" s="146">
        <v>2258</v>
      </c>
      <c r="AY137" s="146">
        <v>29</v>
      </c>
      <c r="AZ137" s="73">
        <v>-74.846640511513684</v>
      </c>
      <c r="BA137" s="73">
        <v>2.2654000000000001</v>
      </c>
      <c r="BB137" s="146">
        <v>-36</v>
      </c>
      <c r="BC137" s="147">
        <v>57</v>
      </c>
      <c r="BD137" s="7"/>
      <c r="BE137" s="149"/>
      <c r="BF137" s="7"/>
      <c r="BG137" s="1" t="s">
        <v>416</v>
      </c>
      <c r="BH137" s="34" t="s">
        <v>431</v>
      </c>
      <c r="BI137" s="34" t="s">
        <v>432</v>
      </c>
      <c r="BJ137" s="34">
        <v>-211</v>
      </c>
      <c r="BK137" s="121" t="s">
        <v>433</v>
      </c>
      <c r="BL137" s="7"/>
    </row>
    <row r="138" spans="1:65" x14ac:dyDescent="0.2">
      <c r="A138" s="62"/>
      <c r="B138" s="65"/>
      <c r="C138" s="78">
        <v>780.43046900000002</v>
      </c>
      <c r="D138" s="8">
        <f t="shared" si="1"/>
        <v>717.96414560000005</v>
      </c>
      <c r="E138" s="8">
        <f t="shared" si="2"/>
        <v>842.89679239999998</v>
      </c>
      <c r="F138" s="71">
        <v>780.43046900000002</v>
      </c>
      <c r="G138" s="71">
        <v>62.4663234</v>
      </c>
      <c r="H138" s="146">
        <v>1229</v>
      </c>
      <c r="I138" s="146">
        <v>21</v>
      </c>
      <c r="J138" s="73">
        <v>-62.608517611950745</v>
      </c>
      <c r="K138" s="73">
        <v>1.6907000000000001</v>
      </c>
      <c r="L138" s="72">
        <v>-172</v>
      </c>
      <c r="M138" s="79">
        <v>64</v>
      </c>
      <c r="N138" s="7"/>
      <c r="O138" s="62"/>
      <c r="P138" s="65"/>
      <c r="Q138" s="76">
        <v>240.83974148732099</v>
      </c>
      <c r="R138" s="8">
        <f t="shared" si="3"/>
        <v>183.15070445056051</v>
      </c>
      <c r="S138" s="8">
        <f t="shared" si="4"/>
        <v>298.52877852408147</v>
      </c>
      <c r="T138" s="145">
        <v>240.83974148732099</v>
      </c>
      <c r="U138" s="145">
        <v>57.689037036760496</v>
      </c>
      <c r="V138" s="146">
        <v>697</v>
      </c>
      <c r="W138" s="146">
        <v>24</v>
      </c>
      <c r="X138" s="130">
        <v>-56.066357555378033</v>
      </c>
      <c r="Y138" s="130">
        <v>2.2035999999999998</v>
      </c>
      <c r="Z138" s="146">
        <v>-90</v>
      </c>
      <c r="AA138" s="147">
        <v>62</v>
      </c>
      <c r="AB138" s="7"/>
      <c r="AC138"/>
      <c r="AD138"/>
      <c r="AE138" s="76">
        <v>380.20449520585402</v>
      </c>
      <c r="AF138" s="205">
        <f t="shared" si="5"/>
        <v>350.57320923830548</v>
      </c>
      <c r="AG138" s="205">
        <f t="shared" si="6"/>
        <v>409.83578117340255</v>
      </c>
      <c r="AH138" s="145">
        <v>380.20449520585402</v>
      </c>
      <c r="AI138" s="145">
        <v>29.631285967548507</v>
      </c>
      <c r="AJ138" s="146">
        <v>860</v>
      </c>
      <c r="AK138" s="146">
        <v>21</v>
      </c>
      <c r="AL138" s="130">
        <v>-59.186818888207867</v>
      </c>
      <c r="AM138" s="130">
        <v>1.7789999999999999</v>
      </c>
      <c r="AN138" s="146">
        <v>-59</v>
      </c>
      <c r="AO138" s="147">
        <v>33</v>
      </c>
      <c r="AP138" s="7"/>
      <c r="AQ138" s="62"/>
      <c r="AR138" s="63"/>
      <c r="AS138" s="123">
        <v>1758.61</v>
      </c>
      <c r="AT138" s="61">
        <f t="shared" si="7"/>
        <v>1706.34</v>
      </c>
      <c r="AU138" s="61">
        <f t="shared" si="8"/>
        <v>1810.8799999999999</v>
      </c>
      <c r="AV138" s="203">
        <v>1758.61</v>
      </c>
      <c r="AW138" s="145">
        <v>52.27</v>
      </c>
      <c r="AX138" s="146">
        <v>2324</v>
      </c>
      <c r="AY138" s="146">
        <v>28</v>
      </c>
      <c r="AZ138" s="73">
        <v>-79.351621074379992</v>
      </c>
      <c r="BA138" s="73">
        <v>2.1475</v>
      </c>
      <c r="BB138" s="146">
        <v>5</v>
      </c>
      <c r="BC138" s="147">
        <v>54</v>
      </c>
      <c r="BD138" s="7"/>
      <c r="BE138" s="149"/>
      <c r="BF138" s="7"/>
      <c r="BG138" s="1" t="s">
        <v>416</v>
      </c>
      <c r="BH138" s="34" t="s">
        <v>434</v>
      </c>
      <c r="BI138" s="34" t="s">
        <v>435</v>
      </c>
      <c r="BJ138" s="34">
        <v>-181</v>
      </c>
      <c r="BK138" s="121" t="s">
        <v>436</v>
      </c>
      <c r="BL138" s="7"/>
    </row>
    <row r="139" spans="1:65" x14ac:dyDescent="0.2">
      <c r="A139" s="62"/>
      <c r="B139" s="65"/>
      <c r="C139" s="78">
        <v>796.08772199999999</v>
      </c>
      <c r="D139" s="8">
        <f t="shared" si="1"/>
        <v>738.88174689999994</v>
      </c>
      <c r="E139" s="8">
        <f t="shared" si="2"/>
        <v>853.29369710000003</v>
      </c>
      <c r="F139" s="71">
        <v>796.08772199999999</v>
      </c>
      <c r="G139" s="71">
        <v>57.205975100000003</v>
      </c>
      <c r="H139" s="146">
        <v>1241</v>
      </c>
      <c r="I139" s="146">
        <v>21</v>
      </c>
      <c r="J139" s="73">
        <v>-62.171119766067704</v>
      </c>
      <c r="K139" s="73">
        <v>1.6812</v>
      </c>
      <c r="L139" s="72">
        <v>-173</v>
      </c>
      <c r="M139" s="79">
        <v>70</v>
      </c>
      <c r="N139" s="7"/>
      <c r="O139" s="62"/>
      <c r="P139" s="65"/>
      <c r="Q139" s="76">
        <v>259.05652588299301</v>
      </c>
      <c r="R139" s="8">
        <f t="shared" si="3"/>
        <v>206.71149570724305</v>
      </c>
      <c r="S139" s="8">
        <f t="shared" si="4"/>
        <v>311.40155605874298</v>
      </c>
      <c r="T139" s="145">
        <v>259.05652588299301</v>
      </c>
      <c r="U139" s="145">
        <v>52.345030175749983</v>
      </c>
      <c r="V139" s="146">
        <v>693</v>
      </c>
      <c r="W139" s="146">
        <v>21</v>
      </c>
      <c r="X139" s="130">
        <v>-53.52949643698912</v>
      </c>
      <c r="Y139" s="130">
        <v>1.8774999999999999</v>
      </c>
      <c r="Z139" s="146">
        <v>-107</v>
      </c>
      <c r="AA139" s="147">
        <v>57</v>
      </c>
      <c r="AB139" s="7"/>
      <c r="AC139"/>
      <c r="AD139"/>
      <c r="AE139" s="76">
        <v>421.31927020811401</v>
      </c>
      <c r="AF139" s="205">
        <f t="shared" si="5"/>
        <v>399.96647505948101</v>
      </c>
      <c r="AG139" s="205">
        <f t="shared" si="6"/>
        <v>442.672065356747</v>
      </c>
      <c r="AH139" s="145">
        <v>421.31927020811401</v>
      </c>
      <c r="AI139" s="145">
        <v>21.352795148632993</v>
      </c>
      <c r="AJ139" s="146">
        <v>936</v>
      </c>
      <c r="AK139" s="146">
        <v>21</v>
      </c>
      <c r="AL139" s="130">
        <v>-63.44146912651405</v>
      </c>
      <c r="AM139" s="130">
        <v>1.7428999999999999</v>
      </c>
      <c r="AN139" s="146">
        <v>-16</v>
      </c>
      <c r="AO139" s="147">
        <v>32</v>
      </c>
      <c r="AP139" s="7"/>
      <c r="AQ139" s="62"/>
      <c r="AR139" s="63"/>
      <c r="AS139" s="123">
        <v>1859.37</v>
      </c>
      <c r="AT139" s="61">
        <f t="shared" si="7"/>
        <v>1780.04</v>
      </c>
      <c r="AU139" s="61">
        <f t="shared" si="8"/>
        <v>1938.6999999999998</v>
      </c>
      <c r="AV139" s="203">
        <v>1859.37</v>
      </c>
      <c r="AW139" s="145">
        <v>79.33</v>
      </c>
      <c r="AX139" s="146">
        <v>2349</v>
      </c>
      <c r="AY139" s="146">
        <v>27</v>
      </c>
      <c r="AZ139" s="73">
        <v>-70.857428320002299</v>
      </c>
      <c r="BA139" s="73">
        <v>2.1</v>
      </c>
      <c r="BB139" s="146">
        <v>-56</v>
      </c>
      <c r="BC139" s="147">
        <v>71</v>
      </c>
      <c r="BD139" s="7"/>
      <c r="BE139" s="149"/>
      <c r="BF139" s="7"/>
      <c r="BG139" s="1" t="s">
        <v>416</v>
      </c>
      <c r="BH139" s="34" t="s">
        <v>437</v>
      </c>
      <c r="BI139" s="34" t="s">
        <v>438</v>
      </c>
      <c r="BJ139" s="34">
        <v>-215</v>
      </c>
      <c r="BK139" s="121" t="s">
        <v>439</v>
      </c>
      <c r="BL139" s="7"/>
    </row>
    <row r="140" spans="1:65" x14ac:dyDescent="0.2">
      <c r="A140" s="62"/>
      <c r="B140" s="65"/>
      <c r="C140" s="78">
        <v>816.16721500000006</v>
      </c>
      <c r="D140" s="8">
        <f t="shared" si="1"/>
        <v>775.82229130000007</v>
      </c>
      <c r="E140" s="8">
        <f t="shared" si="2"/>
        <v>856.51213870000004</v>
      </c>
      <c r="F140" s="71">
        <v>816.16721500000006</v>
      </c>
      <c r="G140" s="71">
        <v>40.344923700000002</v>
      </c>
      <c r="H140" s="146">
        <v>1254</v>
      </c>
      <c r="I140" s="146">
        <v>21</v>
      </c>
      <c r="J140" s="73">
        <v>-61.4396459454587</v>
      </c>
      <c r="K140" s="73">
        <v>1.6949999999999998</v>
      </c>
      <c r="L140" s="72">
        <v>-179</v>
      </c>
      <c r="M140" s="79">
        <v>59</v>
      </c>
      <c r="N140" s="7"/>
      <c r="O140" s="62"/>
      <c r="P140" s="65"/>
      <c r="Q140" s="76">
        <v>282.85631369329599</v>
      </c>
      <c r="R140" s="8">
        <f t="shared" si="3"/>
        <v>241.79337904237548</v>
      </c>
      <c r="S140" s="8">
        <f t="shared" si="4"/>
        <v>323.9192483442165</v>
      </c>
      <c r="T140" s="145">
        <v>282.85631369329599</v>
      </c>
      <c r="U140" s="145">
        <v>41.062934650920511</v>
      </c>
      <c r="V140" s="146">
        <v>710</v>
      </c>
      <c r="W140" s="146">
        <v>27</v>
      </c>
      <c r="X140" s="130">
        <v>-52.829491494263969</v>
      </c>
      <c r="Y140" s="130">
        <v>2.5473000000000003</v>
      </c>
      <c r="Z140" s="146">
        <v>-109</v>
      </c>
      <c r="AA140" s="147">
        <v>54</v>
      </c>
      <c r="AB140" s="7"/>
      <c r="AC140"/>
      <c r="AD140"/>
      <c r="AE140" s="76">
        <v>452.43528651867598</v>
      </c>
      <c r="AF140" s="205">
        <f t="shared" si="5"/>
        <v>434.38122114721199</v>
      </c>
      <c r="AG140" s="205">
        <f t="shared" si="6"/>
        <v>470.48935189013997</v>
      </c>
      <c r="AH140" s="145">
        <v>452.43528651867598</v>
      </c>
      <c r="AI140" s="145">
        <v>18.054065371463992</v>
      </c>
      <c r="AJ140" s="146">
        <v>948</v>
      </c>
      <c r="AK140" s="146">
        <v>21</v>
      </c>
      <c r="AL140" s="130">
        <v>-61.305213296408368</v>
      </c>
      <c r="AM140" s="130">
        <v>1.7604</v>
      </c>
      <c r="AN140" s="146">
        <v>-41</v>
      </c>
      <c r="AO140" s="147">
        <v>33</v>
      </c>
      <c r="AP140" s="7"/>
      <c r="AQ140" s="62"/>
      <c r="AR140" s="63"/>
      <c r="AS140" s="123">
        <v>1881.44</v>
      </c>
      <c r="AT140" s="61">
        <f t="shared" si="7"/>
        <v>1807.67</v>
      </c>
      <c r="AU140" s="61">
        <f t="shared" si="8"/>
        <v>1955.21</v>
      </c>
      <c r="AV140" s="203">
        <v>1881.44</v>
      </c>
      <c r="AW140" s="145">
        <v>73.77</v>
      </c>
      <c r="AX140" s="146">
        <v>2343</v>
      </c>
      <c r="AY140" s="146">
        <v>34</v>
      </c>
      <c r="AZ140" s="73">
        <v>-67.777158028080379</v>
      </c>
      <c r="BA140" s="73">
        <v>2.7057000000000002</v>
      </c>
      <c r="BB140" s="146">
        <v>-79</v>
      </c>
      <c r="BC140" s="147">
        <v>69</v>
      </c>
      <c r="BD140" s="7"/>
      <c r="BE140" s="149"/>
      <c r="BF140" s="7"/>
      <c r="BG140" s="1" t="s">
        <v>416</v>
      </c>
      <c r="BH140" s="34" t="s">
        <v>440</v>
      </c>
      <c r="BI140" s="34" t="s">
        <v>441</v>
      </c>
      <c r="BJ140" s="34">
        <v>-282</v>
      </c>
      <c r="BK140" s="121" t="s">
        <v>442</v>
      </c>
      <c r="BL140" s="7"/>
    </row>
    <row r="141" spans="1:65" x14ac:dyDescent="0.2">
      <c r="A141" s="62"/>
      <c r="B141" s="65"/>
      <c r="C141" s="78">
        <v>829.36951999999997</v>
      </c>
      <c r="D141" s="8">
        <f t="shared" si="1"/>
        <v>795.67507389999992</v>
      </c>
      <c r="E141" s="8">
        <f t="shared" si="2"/>
        <v>863.06396610000002</v>
      </c>
      <c r="F141" s="71">
        <v>829.36951999999997</v>
      </c>
      <c r="G141" s="71">
        <v>33.6944461</v>
      </c>
      <c r="H141" s="146">
        <v>1279</v>
      </c>
      <c r="I141" s="146">
        <v>23</v>
      </c>
      <c r="J141" s="73">
        <v>-62.847242658245818</v>
      </c>
      <c r="K141" s="73">
        <v>1.8813</v>
      </c>
      <c r="L141" s="72">
        <v>-166</v>
      </c>
      <c r="M141" s="79">
        <v>38</v>
      </c>
      <c r="N141" s="7"/>
      <c r="O141" s="62"/>
      <c r="P141" s="65"/>
      <c r="Q141" s="76">
        <v>303.35707944344199</v>
      </c>
      <c r="R141" s="8">
        <f t="shared" si="3"/>
        <v>263.459566311777</v>
      </c>
      <c r="S141" s="8">
        <f t="shared" si="4"/>
        <v>343.25459257510698</v>
      </c>
      <c r="T141" s="145">
        <v>303.35707944344199</v>
      </c>
      <c r="U141" s="145">
        <v>39.897513131664994</v>
      </c>
      <c r="V141" s="146">
        <v>772</v>
      </c>
      <c r="W141" s="146">
        <v>24</v>
      </c>
      <c r="X141" s="130">
        <v>-57.722323988642856</v>
      </c>
      <c r="Y141" s="130">
        <v>2.1960000000000002</v>
      </c>
      <c r="Z141" s="146">
        <v>-69</v>
      </c>
      <c r="AA141" s="147">
        <v>51</v>
      </c>
      <c r="AB141" s="7"/>
      <c r="AC141"/>
      <c r="AD141"/>
      <c r="AE141" s="124">
        <v>471.92866648753397</v>
      </c>
      <c r="AF141" s="205">
        <f t="shared" si="5"/>
        <v>450.58894157742998</v>
      </c>
      <c r="AG141" s="205">
        <f t="shared" si="6"/>
        <v>493.26839139763797</v>
      </c>
      <c r="AH141" s="202">
        <v>471.92866648753397</v>
      </c>
      <c r="AI141" s="145">
        <v>21.339724910104025</v>
      </c>
      <c r="AJ141" s="146">
        <v>952</v>
      </c>
      <c r="AK141" s="146">
        <v>21</v>
      </c>
      <c r="AL141" s="130">
        <v>-59.588211292941232</v>
      </c>
      <c r="AM141" s="130">
        <v>1.7743</v>
      </c>
      <c r="AN141" s="146">
        <v>-66</v>
      </c>
      <c r="AO141" s="147">
        <v>38</v>
      </c>
      <c r="AP141" s="7"/>
      <c r="AQ141" s="62"/>
      <c r="AR141" s="63"/>
      <c r="AS141" s="123">
        <v>1919.98769538895</v>
      </c>
      <c r="AT141" s="61">
        <f t="shared" si="7"/>
        <v>1838.5591305741352</v>
      </c>
      <c r="AU141" s="61">
        <f t="shared" si="8"/>
        <v>2001.4162602037648</v>
      </c>
      <c r="AV141" s="203">
        <v>1919.98769538895</v>
      </c>
      <c r="AW141" s="145">
        <v>81.428564814814806</v>
      </c>
      <c r="AX141" s="146">
        <v>2397</v>
      </c>
      <c r="AY141" s="146">
        <v>27</v>
      </c>
      <c r="AZ141" s="73">
        <v>-69.662548305622025</v>
      </c>
      <c r="BA141" s="73">
        <v>2.0609999999999999</v>
      </c>
      <c r="BB141" s="146">
        <v>-58</v>
      </c>
      <c r="BC141" s="147">
        <v>71</v>
      </c>
      <c r="BD141" s="7"/>
      <c r="BE141" s="149"/>
      <c r="BF141" s="7"/>
      <c r="BG141" s="1" t="s">
        <v>416</v>
      </c>
      <c r="BH141" s="34" t="s">
        <v>443</v>
      </c>
      <c r="BI141" s="34" t="s">
        <v>444</v>
      </c>
      <c r="BJ141" s="34">
        <v>-293</v>
      </c>
      <c r="BK141" s="121" t="s">
        <v>445</v>
      </c>
      <c r="BL141" s="7"/>
    </row>
    <row r="142" spans="1:65" x14ac:dyDescent="0.2">
      <c r="A142" s="62"/>
      <c r="B142" s="65"/>
      <c r="C142" s="78">
        <v>841.85102199999994</v>
      </c>
      <c r="D142" s="8">
        <f t="shared" si="1"/>
        <v>810.2872630999999</v>
      </c>
      <c r="E142" s="8">
        <f t="shared" si="2"/>
        <v>873.41478089999998</v>
      </c>
      <c r="F142" s="71">
        <v>841.85102199999994</v>
      </c>
      <c r="G142" s="71">
        <v>31.5637589</v>
      </c>
      <c r="H142" s="146">
        <v>1276</v>
      </c>
      <c r="I142" s="146">
        <v>21</v>
      </c>
      <c r="J142" s="73">
        <v>-61.094718820017825</v>
      </c>
      <c r="K142" s="73">
        <v>1.7464</v>
      </c>
      <c r="L142" s="72">
        <v>-180</v>
      </c>
      <c r="M142" s="79">
        <v>35</v>
      </c>
      <c r="N142" s="7"/>
      <c r="O142" s="62"/>
      <c r="P142" s="65"/>
      <c r="Q142" s="76">
        <v>317.24117428689601</v>
      </c>
      <c r="R142" s="8">
        <f t="shared" si="3"/>
        <v>286.45813185849602</v>
      </c>
      <c r="S142" s="8">
        <f t="shared" si="4"/>
        <v>348.02421671529601</v>
      </c>
      <c r="T142" s="145">
        <v>317.24117428689601</v>
      </c>
      <c r="U142" s="145">
        <v>30.783042428400023</v>
      </c>
      <c r="V142" s="146">
        <v>708</v>
      </c>
      <c r="W142" s="146">
        <v>24</v>
      </c>
      <c r="X142" s="130">
        <v>-48.545966830192413</v>
      </c>
      <c r="Y142" s="130">
        <v>2.1602999999999999</v>
      </c>
      <c r="Z142" s="146">
        <v>-149</v>
      </c>
      <c r="AA142" s="147">
        <v>42</v>
      </c>
      <c r="AB142" s="7"/>
      <c r="AC142"/>
      <c r="AD142"/>
      <c r="AE142" s="124">
        <v>488.98075492145</v>
      </c>
      <c r="AF142" s="205">
        <f t="shared" si="5"/>
        <v>457.91399953364851</v>
      </c>
      <c r="AG142" s="205">
        <f t="shared" si="6"/>
        <v>520.04751030925149</v>
      </c>
      <c r="AH142" s="202">
        <v>488.98075492145</v>
      </c>
      <c r="AI142" s="145">
        <v>31.066755387801521</v>
      </c>
      <c r="AJ142" s="146">
        <v>994</v>
      </c>
      <c r="AK142" s="146">
        <v>21</v>
      </c>
      <c r="AL142" s="130">
        <v>-62.579416943905564</v>
      </c>
      <c r="AM142" s="130">
        <v>1.7471999999999999</v>
      </c>
      <c r="AN142" s="146">
        <v>-54</v>
      </c>
      <c r="AO142" s="147">
        <v>52</v>
      </c>
      <c r="AP142" s="7"/>
      <c r="AQ142" s="62"/>
      <c r="AR142" s="63"/>
      <c r="AS142" s="123">
        <v>2000.46</v>
      </c>
      <c r="AT142" s="61">
        <f t="shared" si="7"/>
        <v>1937.46</v>
      </c>
      <c r="AU142" s="61">
        <f t="shared" si="8"/>
        <v>2063.46</v>
      </c>
      <c r="AV142" s="203">
        <v>2000.46</v>
      </c>
      <c r="AW142" s="145">
        <v>63</v>
      </c>
      <c r="AX142" s="146">
        <v>2451</v>
      </c>
      <c r="AY142" s="146">
        <v>29</v>
      </c>
      <c r="AZ142" s="73">
        <v>-66.902147276161955</v>
      </c>
      <c r="BA142" s="73">
        <v>2.1824000000000003</v>
      </c>
      <c r="BB142" s="146">
        <v>-66</v>
      </c>
      <c r="BC142" s="147">
        <v>58</v>
      </c>
      <c r="BD142" s="62"/>
      <c r="BE142" s="149"/>
      <c r="BF142" s="7"/>
      <c r="BG142" s="1" t="s">
        <v>416</v>
      </c>
      <c r="BH142" s="34" t="s">
        <v>446</v>
      </c>
      <c r="BI142" s="34" t="s">
        <v>447</v>
      </c>
      <c r="BJ142" s="34">
        <v>-308</v>
      </c>
      <c r="BK142" s="121" t="s">
        <v>442</v>
      </c>
      <c r="BL142" s="7"/>
    </row>
    <row r="143" spans="1:65" x14ac:dyDescent="0.2">
      <c r="A143" s="62"/>
      <c r="B143" s="65"/>
      <c r="C143" s="78">
        <v>849.92426899999998</v>
      </c>
      <c r="D143" s="8">
        <f t="shared" si="1"/>
        <v>820.31727100000001</v>
      </c>
      <c r="E143" s="8">
        <f t="shared" si="2"/>
        <v>879.53126699999996</v>
      </c>
      <c r="F143" s="71">
        <v>849.92426899999998</v>
      </c>
      <c r="G143" s="71">
        <v>29.606998000000001</v>
      </c>
      <c r="H143" s="146">
        <v>1297</v>
      </c>
      <c r="I143" s="146">
        <v>22</v>
      </c>
      <c r="J143" s="73">
        <v>-62.706720226233806</v>
      </c>
      <c r="K143" s="73">
        <v>1.7868000000000002</v>
      </c>
      <c r="L143" s="72">
        <v>-167</v>
      </c>
      <c r="M143" s="79">
        <v>35</v>
      </c>
      <c r="N143" s="7"/>
      <c r="O143" s="62"/>
      <c r="P143" s="65"/>
      <c r="Q143" s="76">
        <v>330.98132712411802</v>
      </c>
      <c r="R143" s="8">
        <f t="shared" si="3"/>
        <v>304.80958971511302</v>
      </c>
      <c r="S143" s="8">
        <f t="shared" si="4"/>
        <v>357.15306453312303</v>
      </c>
      <c r="T143" s="145">
        <v>330.98132712411802</v>
      </c>
      <c r="U143" s="145">
        <v>26.171737409005004</v>
      </c>
      <c r="V143" s="146">
        <v>782</v>
      </c>
      <c r="W143" s="146">
        <v>25</v>
      </c>
      <c r="X143" s="130">
        <v>-55.675083085994892</v>
      </c>
      <c r="Y143" s="130">
        <v>2.2063999999999999</v>
      </c>
      <c r="Z143" s="146">
        <v>-90</v>
      </c>
      <c r="AA143" s="147">
        <v>37</v>
      </c>
      <c r="AB143" s="7"/>
      <c r="AC143"/>
      <c r="AD143"/>
      <c r="AE143" s="124">
        <v>506.16014649536498</v>
      </c>
      <c r="AF143" s="205">
        <f t="shared" si="5"/>
        <v>481.4020944665325</v>
      </c>
      <c r="AG143" s="205">
        <f t="shared" si="6"/>
        <v>530.91819852419746</v>
      </c>
      <c r="AH143" s="202">
        <v>506.16014649536498</v>
      </c>
      <c r="AI143" s="145">
        <v>24.758052028832481</v>
      </c>
      <c r="AJ143" s="146">
        <v>1016</v>
      </c>
      <c r="AK143" s="146">
        <v>23</v>
      </c>
      <c r="AL143" s="130">
        <v>-63.149146419036903</v>
      </c>
      <c r="AM143" s="130">
        <v>1.9220000000000002</v>
      </c>
      <c r="AN143" s="146">
        <v>-57</v>
      </c>
      <c r="AO143" s="147">
        <v>45</v>
      </c>
      <c r="AP143" s="7"/>
      <c r="AQ143" s="62"/>
      <c r="AR143" s="63"/>
      <c r="AS143" s="123">
        <v>2092.9699999999998</v>
      </c>
      <c r="AT143" s="61">
        <f t="shared" si="7"/>
        <v>2034.9699999999998</v>
      </c>
      <c r="AU143" s="61">
        <f t="shared" si="8"/>
        <v>2150.9699999999998</v>
      </c>
      <c r="AV143" s="203">
        <v>2092.9699999999998</v>
      </c>
      <c r="AW143" s="145">
        <v>58</v>
      </c>
      <c r="AX143" s="146">
        <v>2562</v>
      </c>
      <c r="AY143" s="146">
        <v>28</v>
      </c>
      <c r="AZ143" s="73">
        <v>-69.28848587770608</v>
      </c>
      <c r="BA143" s="73">
        <v>2.0449999999999999</v>
      </c>
      <c r="BB143" s="146">
        <v>-31</v>
      </c>
      <c r="BC143" s="147">
        <v>54</v>
      </c>
      <c r="BD143" s="62"/>
      <c r="BE143" s="149"/>
      <c r="BF143" s="7"/>
      <c r="BG143" s="1" t="s">
        <v>416</v>
      </c>
      <c r="BH143" s="34" t="s">
        <v>448</v>
      </c>
      <c r="BI143" s="34" t="s">
        <v>449</v>
      </c>
      <c r="BJ143" s="34">
        <v>-176</v>
      </c>
      <c r="BK143" s="121" t="s">
        <v>450</v>
      </c>
      <c r="BL143" s="7"/>
    </row>
    <row r="144" spans="1:65" x14ac:dyDescent="0.2">
      <c r="A144" s="62"/>
      <c r="B144" s="65"/>
      <c r="C144" s="78">
        <v>855.312005</v>
      </c>
      <c r="D144" s="8">
        <f t="shared" si="1"/>
        <v>823.80621169999995</v>
      </c>
      <c r="E144" s="8">
        <f t="shared" si="2"/>
        <v>886.81779830000005</v>
      </c>
      <c r="F144" s="71">
        <v>855.312005</v>
      </c>
      <c r="G144" s="71">
        <v>31.505793300000001</v>
      </c>
      <c r="H144" s="146">
        <v>1346</v>
      </c>
      <c r="I144" s="146">
        <v>21</v>
      </c>
      <c r="J144" s="73">
        <v>-67.732937619374042</v>
      </c>
      <c r="K144" s="73">
        <v>1.6646000000000001</v>
      </c>
      <c r="L144" s="72">
        <v>-124</v>
      </c>
      <c r="M144" s="79">
        <v>36</v>
      </c>
      <c r="N144" s="7"/>
      <c r="O144" s="62"/>
      <c r="P144" s="65"/>
      <c r="Q144" s="76">
        <v>341.01645214892102</v>
      </c>
      <c r="R144" s="8">
        <f t="shared" si="3"/>
        <v>316.59329931072955</v>
      </c>
      <c r="S144" s="8">
        <f t="shared" si="4"/>
        <v>365.43960498711249</v>
      </c>
      <c r="T144" s="145">
        <v>341.01645214892102</v>
      </c>
      <c r="U144" s="145">
        <v>24.423152838191498</v>
      </c>
      <c r="V144" s="146">
        <v>820</v>
      </c>
      <c r="W144" s="146">
        <v>26</v>
      </c>
      <c r="X144" s="130">
        <v>-58.938355588411206</v>
      </c>
      <c r="Y144" s="130">
        <v>2.3145000000000002</v>
      </c>
      <c r="Z144" s="146">
        <v>-63</v>
      </c>
      <c r="AA144" s="147">
        <v>34</v>
      </c>
      <c r="AB144" s="7"/>
      <c r="AC144"/>
      <c r="AD144"/>
      <c r="AE144" s="124">
        <v>528.76647158688195</v>
      </c>
      <c r="AF144" s="205">
        <f t="shared" si="5"/>
        <v>500.30802979867497</v>
      </c>
      <c r="AG144" s="205">
        <f t="shared" si="6"/>
        <v>557.22491337508893</v>
      </c>
      <c r="AH144" s="202">
        <v>528.76647158688195</v>
      </c>
      <c r="AI144" s="145">
        <v>28.458441788206983</v>
      </c>
      <c r="AJ144" s="146">
        <v>1078</v>
      </c>
      <c r="AK144" s="146">
        <v>21</v>
      </c>
      <c r="AL144" s="130">
        <v>-67.857471217403713</v>
      </c>
      <c r="AM144" s="130">
        <v>1.7941</v>
      </c>
      <c r="AN144" s="146">
        <v>-30</v>
      </c>
      <c r="AO144" s="147">
        <v>47</v>
      </c>
      <c r="AP144" s="7"/>
      <c r="AQ144" s="62"/>
      <c r="AR144" s="63"/>
      <c r="AS144" s="123">
        <v>2182.04</v>
      </c>
      <c r="AT144" s="61">
        <f t="shared" si="7"/>
        <v>2099.04</v>
      </c>
      <c r="AU144" s="61">
        <f t="shared" si="8"/>
        <v>2265.04</v>
      </c>
      <c r="AV144" s="203">
        <v>2182.04</v>
      </c>
      <c r="AW144" s="145">
        <v>83</v>
      </c>
      <c r="AX144" s="146">
        <v>2588</v>
      </c>
      <c r="AY144" s="146">
        <v>29</v>
      </c>
      <c r="AZ144" s="73">
        <v>-62.269602882653039</v>
      </c>
      <c r="BA144" s="73">
        <v>2.1949000000000001</v>
      </c>
      <c r="BB144" s="146">
        <v>-71</v>
      </c>
      <c r="BC144" s="147">
        <v>53</v>
      </c>
      <c r="BD144" s="62"/>
      <c r="BE144" s="149"/>
      <c r="BF144" s="7"/>
      <c r="BG144" s="1" t="s">
        <v>416</v>
      </c>
      <c r="BH144" s="34" t="s">
        <v>451</v>
      </c>
      <c r="BI144" s="34" t="s">
        <v>452</v>
      </c>
      <c r="BJ144" s="34">
        <v>-283</v>
      </c>
      <c r="BK144" s="121" t="s">
        <v>453</v>
      </c>
      <c r="BL144" s="7"/>
    </row>
    <row r="145" spans="1:64" x14ac:dyDescent="0.2">
      <c r="A145" s="62"/>
      <c r="B145" s="65"/>
      <c r="C145" s="78">
        <v>872.42746799999998</v>
      </c>
      <c r="D145" s="8">
        <f t="shared" si="1"/>
        <v>837.42648810000003</v>
      </c>
      <c r="E145" s="8">
        <f t="shared" si="2"/>
        <v>907.42844789999992</v>
      </c>
      <c r="F145" s="71">
        <v>872.42746799999998</v>
      </c>
      <c r="G145" s="71">
        <v>35.000979899999997</v>
      </c>
      <c r="H145" s="146">
        <v>1315</v>
      </c>
      <c r="I145" s="146">
        <v>21</v>
      </c>
      <c r="J145" s="73">
        <v>-62.159906572549104</v>
      </c>
      <c r="K145" s="73">
        <v>1.6888999999999998</v>
      </c>
      <c r="L145" s="72">
        <v>-174</v>
      </c>
      <c r="M145" s="79">
        <v>41</v>
      </c>
      <c r="N145" s="7"/>
      <c r="O145" s="62"/>
      <c r="P145" s="65"/>
      <c r="Q145" s="76">
        <v>351.96873448555101</v>
      </c>
      <c r="R145" s="8">
        <f t="shared" si="3"/>
        <v>328.20851149490852</v>
      </c>
      <c r="S145" s="8">
        <f t="shared" si="4"/>
        <v>375.7289574761935</v>
      </c>
      <c r="T145" s="145">
        <v>351.96873448555101</v>
      </c>
      <c r="U145" s="145">
        <v>23.76022299064249</v>
      </c>
      <c r="V145" s="146">
        <v>839</v>
      </c>
      <c r="W145" s="146">
        <v>25</v>
      </c>
      <c r="X145" s="130">
        <v>-59.927472808803728</v>
      </c>
      <c r="Y145" s="130">
        <v>2.2746</v>
      </c>
      <c r="Z145" s="146">
        <v>-54</v>
      </c>
      <c r="AA145" s="147">
        <v>32</v>
      </c>
      <c r="AB145" s="7"/>
      <c r="AC145"/>
      <c r="AD145"/>
      <c r="AE145" s="76">
        <v>599.10698330124706</v>
      </c>
      <c r="AF145" s="205">
        <f t="shared" si="5"/>
        <v>573.44562570504809</v>
      </c>
      <c r="AG145" s="205">
        <f t="shared" si="6"/>
        <v>624.76834089744602</v>
      </c>
      <c r="AH145" s="145">
        <v>599.10698330124706</v>
      </c>
      <c r="AI145" s="145">
        <v>25.661357596198968</v>
      </c>
      <c r="AJ145" s="146">
        <v>1135</v>
      </c>
      <c r="AK145" s="146">
        <v>23</v>
      </c>
      <c r="AL145" s="130">
        <v>-66.557161659554055</v>
      </c>
      <c r="AM145" s="130">
        <v>1.9157999999999999</v>
      </c>
      <c r="AN145" s="146">
        <v>-59</v>
      </c>
      <c r="AO145" s="147">
        <v>37</v>
      </c>
      <c r="AP145" s="7"/>
      <c r="AQ145" s="62"/>
      <c r="AR145" s="63"/>
      <c r="AS145" s="123">
        <v>2199.33</v>
      </c>
      <c r="AT145" s="61">
        <f t="shared" si="7"/>
        <v>2106.33</v>
      </c>
      <c r="AU145" s="61">
        <f t="shared" si="8"/>
        <v>2292.33</v>
      </c>
      <c r="AV145" s="203">
        <v>2199.33</v>
      </c>
      <c r="AW145" s="145">
        <v>93</v>
      </c>
      <c r="AX145" s="146">
        <v>2660</v>
      </c>
      <c r="AY145" s="146">
        <v>28</v>
      </c>
      <c r="AZ145" s="73">
        <v>-68.626339515515895</v>
      </c>
      <c r="BA145" s="73">
        <v>2.0167000000000002</v>
      </c>
      <c r="BB145" s="146">
        <v>-23</v>
      </c>
      <c r="BC145" s="147">
        <v>55</v>
      </c>
      <c r="BD145" s="62"/>
      <c r="BE145" s="149"/>
      <c r="BF145" s="7"/>
      <c r="BG145" s="1" t="s">
        <v>416</v>
      </c>
      <c r="BH145" s="34" t="s">
        <v>454</v>
      </c>
      <c r="BI145" s="34" t="s">
        <v>455</v>
      </c>
      <c r="BJ145" s="34">
        <v>-371</v>
      </c>
      <c r="BK145" s="2">
        <v>51</v>
      </c>
      <c r="BL145" s="7"/>
    </row>
    <row r="146" spans="1:64" x14ac:dyDescent="0.2">
      <c r="A146" s="62"/>
      <c r="B146" s="65"/>
      <c r="C146" s="78">
        <v>887.62243100000001</v>
      </c>
      <c r="D146" s="8">
        <f t="shared" si="1"/>
        <v>825.00852650000002</v>
      </c>
      <c r="E146" s="8">
        <f t="shared" si="2"/>
        <v>950.2363355</v>
      </c>
      <c r="F146" s="71">
        <v>887.62243100000001</v>
      </c>
      <c r="G146" s="71">
        <v>62.613904499999997</v>
      </c>
      <c r="H146" s="146">
        <v>1326</v>
      </c>
      <c r="I146" s="146">
        <v>21</v>
      </c>
      <c r="J146" s="73">
        <v>-61.753329798304833</v>
      </c>
      <c r="K146" s="73">
        <v>1.6993</v>
      </c>
      <c r="L146" s="72">
        <v>-185</v>
      </c>
      <c r="M146" s="79">
        <v>65</v>
      </c>
      <c r="N146" s="7"/>
      <c r="O146" s="62"/>
      <c r="P146" s="65"/>
      <c r="Q146" s="76">
        <v>365.34821582000097</v>
      </c>
      <c r="R146" s="8">
        <f t="shared" si="3"/>
        <v>336.9391981982925</v>
      </c>
      <c r="S146" s="8">
        <f t="shared" si="4"/>
        <v>393.75723344170945</v>
      </c>
      <c r="T146" s="145">
        <v>365.34821582000097</v>
      </c>
      <c r="U146" s="145">
        <v>28.4090176217085</v>
      </c>
      <c r="V146" s="146">
        <v>821</v>
      </c>
      <c r="W146" s="146">
        <v>25</v>
      </c>
      <c r="X146" s="130">
        <v>-56.220473602545226</v>
      </c>
      <c r="Y146" s="130">
        <v>2.2812000000000001</v>
      </c>
      <c r="Z146" s="146">
        <v>-83</v>
      </c>
      <c r="AA146" s="147">
        <v>35</v>
      </c>
      <c r="AB146" s="7"/>
      <c r="AC146"/>
      <c r="AD146"/>
      <c r="AE146" s="76">
        <v>655.51918524967698</v>
      </c>
      <c r="AF146" s="205">
        <f t="shared" si="5"/>
        <v>628.99640675740545</v>
      </c>
      <c r="AG146" s="205">
        <f t="shared" si="6"/>
        <v>682.04196374194851</v>
      </c>
      <c r="AH146" s="145">
        <v>655.51918524967698</v>
      </c>
      <c r="AI146" s="145">
        <v>26.522778492271527</v>
      </c>
      <c r="AJ146" s="146">
        <v>1211</v>
      </c>
      <c r="AK146" s="146">
        <v>22</v>
      </c>
      <c r="AL146" s="130">
        <v>-68.99419322622569</v>
      </c>
      <c r="AM146" s="130">
        <v>1.8125</v>
      </c>
      <c r="AN146" s="146">
        <v>-51</v>
      </c>
      <c r="AO146" s="147">
        <v>44</v>
      </c>
      <c r="AP146" s="7"/>
      <c r="AQ146" s="62"/>
      <c r="AR146" s="63"/>
      <c r="AS146" s="123">
        <v>2413.2685107053499</v>
      </c>
      <c r="AT146" s="61">
        <f t="shared" si="7"/>
        <v>2358.2685107053499</v>
      </c>
      <c r="AU146" s="61">
        <f t="shared" si="8"/>
        <v>2468.2685107053499</v>
      </c>
      <c r="AV146" s="203">
        <v>2413.2685107053499</v>
      </c>
      <c r="AW146" s="145">
        <v>55</v>
      </c>
      <c r="AX146" s="146">
        <v>2728</v>
      </c>
      <c r="AY146" s="146">
        <v>27</v>
      </c>
      <c r="AZ146" s="73">
        <v>-52.325554944937956</v>
      </c>
      <c r="BA146" s="73">
        <v>1.9913999999999998</v>
      </c>
      <c r="BB146" s="146">
        <v>-124</v>
      </c>
      <c r="BC146" s="147">
        <v>58</v>
      </c>
      <c r="BD146" s="62"/>
      <c r="BE146" s="149"/>
      <c r="BG146" s="1" t="s">
        <v>865</v>
      </c>
      <c r="BH146" s="34" t="s">
        <v>456</v>
      </c>
      <c r="BI146" s="34" t="s">
        <v>457</v>
      </c>
      <c r="BJ146" s="34">
        <v>-344</v>
      </c>
      <c r="BK146" s="2">
        <v>55</v>
      </c>
    </row>
    <row r="147" spans="1:64" x14ac:dyDescent="0.2">
      <c r="A147" s="62"/>
      <c r="B147" s="65"/>
      <c r="C147" s="78">
        <v>913.51938399999995</v>
      </c>
      <c r="D147" s="8">
        <f t="shared" si="1"/>
        <v>712.01568999999995</v>
      </c>
      <c r="E147" s="8">
        <f t="shared" si="2"/>
        <v>1115.0230779999999</v>
      </c>
      <c r="F147" s="71">
        <v>913.51938399999995</v>
      </c>
      <c r="G147" s="71">
        <v>201.503694</v>
      </c>
      <c r="H147" s="146">
        <v>1364</v>
      </c>
      <c r="I147" s="146">
        <v>21</v>
      </c>
      <c r="J147" s="73">
        <v>-63.280472639830606</v>
      </c>
      <c r="K147" s="73">
        <v>1.6593</v>
      </c>
      <c r="L147" s="72">
        <v>-185</v>
      </c>
      <c r="M147" s="79">
        <v>203</v>
      </c>
      <c r="N147" s="7"/>
      <c r="O147" s="62"/>
      <c r="P147" s="65"/>
      <c r="Q147" s="76">
        <v>378.93026600855097</v>
      </c>
      <c r="R147" s="8">
        <f t="shared" si="3"/>
        <v>356.81836351959896</v>
      </c>
      <c r="S147" s="8">
        <f t="shared" si="4"/>
        <v>401.04216849750298</v>
      </c>
      <c r="T147" s="145">
        <v>378.93026600855097</v>
      </c>
      <c r="U147" s="145">
        <v>22.111902488951984</v>
      </c>
      <c r="V147" s="146">
        <v>811</v>
      </c>
      <c r="W147" s="146">
        <v>29</v>
      </c>
      <c r="X147" s="130">
        <v>-53.596249868985815</v>
      </c>
      <c r="Y147" s="130">
        <v>2.7239999999999998</v>
      </c>
      <c r="Z147" s="146">
        <v>-104</v>
      </c>
      <c r="AA147" s="147">
        <v>34</v>
      </c>
      <c r="AB147" s="7"/>
      <c r="AC147"/>
      <c r="AD147"/>
      <c r="AE147" s="76">
        <v>690.32407200136299</v>
      </c>
      <c r="AF147" s="205">
        <f t="shared" si="5"/>
        <v>654.16516216781099</v>
      </c>
      <c r="AG147" s="205">
        <f t="shared" si="6"/>
        <v>726.48298183491499</v>
      </c>
      <c r="AH147" s="145">
        <v>690.32407200136299</v>
      </c>
      <c r="AI147" s="145">
        <v>36.158909833552002</v>
      </c>
      <c r="AJ147" s="146">
        <v>1249</v>
      </c>
      <c r="AK147" s="146">
        <v>21</v>
      </c>
      <c r="AL147" s="130">
        <v>-69.451156057662061</v>
      </c>
      <c r="AM147" s="130">
        <v>1.7358</v>
      </c>
      <c r="AN147" s="146">
        <v>-58</v>
      </c>
      <c r="AO147" s="147">
        <v>52</v>
      </c>
      <c r="AP147" s="7"/>
      <c r="AQ147" s="62"/>
      <c r="AR147" s="63"/>
      <c r="AS147" s="76">
        <v>2554.63</v>
      </c>
      <c r="AT147" s="61">
        <f t="shared" si="7"/>
        <v>2503.63</v>
      </c>
      <c r="AU147" s="61">
        <f t="shared" si="8"/>
        <v>2605.63</v>
      </c>
      <c r="AV147" s="145">
        <v>2554.63</v>
      </c>
      <c r="AW147" s="145">
        <v>51</v>
      </c>
      <c r="AX147" s="146">
        <v>2817</v>
      </c>
      <c r="AY147" s="146">
        <v>28</v>
      </c>
      <c r="AZ147" s="73">
        <v>-46.554911809125521</v>
      </c>
      <c r="BA147" s="73">
        <v>2.0198999999999998</v>
      </c>
      <c r="BB147" s="146">
        <v>-141</v>
      </c>
      <c r="BC147" s="147">
        <v>48</v>
      </c>
      <c r="BD147" s="62"/>
      <c r="BE147" s="149"/>
      <c r="BG147" s="1" t="s">
        <v>865</v>
      </c>
      <c r="BH147" s="34" t="s">
        <v>458</v>
      </c>
      <c r="BI147" s="34" t="s">
        <v>459</v>
      </c>
      <c r="BJ147" s="34">
        <v>-276</v>
      </c>
      <c r="BK147" s="2">
        <v>55</v>
      </c>
    </row>
    <row r="148" spans="1:64" x14ac:dyDescent="0.2">
      <c r="A148" s="62"/>
      <c r="B148" s="65"/>
      <c r="C148" s="78">
        <v>1042.69085</v>
      </c>
      <c r="D148" s="8">
        <f t="shared" si="1"/>
        <v>847.87902899999995</v>
      </c>
      <c r="E148" s="8">
        <f t="shared" si="2"/>
        <v>1237.502671</v>
      </c>
      <c r="F148" s="71">
        <v>1042.69085</v>
      </c>
      <c r="G148" s="71">
        <v>194.81182100000001</v>
      </c>
      <c r="H148" s="146">
        <v>1440</v>
      </c>
      <c r="I148" s="146">
        <v>21</v>
      </c>
      <c r="J148" s="73">
        <v>-57.515517483659352</v>
      </c>
      <c r="K148" s="73">
        <v>1.6405000000000001</v>
      </c>
      <c r="L148" s="72">
        <v>-225</v>
      </c>
      <c r="M148" s="79">
        <v>194</v>
      </c>
      <c r="N148" s="7"/>
      <c r="O148" s="62"/>
      <c r="P148" s="65"/>
      <c r="Q148" s="76">
        <v>397.85859698347502</v>
      </c>
      <c r="R148" s="8">
        <f t="shared" si="3"/>
        <v>373.86360823854352</v>
      </c>
      <c r="S148" s="8">
        <f t="shared" si="4"/>
        <v>421.85358572840653</v>
      </c>
      <c r="T148" s="145">
        <v>397.85859698347502</v>
      </c>
      <c r="U148" s="145">
        <v>23.994988744931504</v>
      </c>
      <c r="V148" s="146">
        <v>895</v>
      </c>
      <c r="W148" s="146">
        <v>26</v>
      </c>
      <c r="X148" s="130">
        <v>-61.274136588074789</v>
      </c>
      <c r="Y148" s="130">
        <v>2.3102</v>
      </c>
      <c r="Z148" s="146">
        <v>-38</v>
      </c>
      <c r="AA148" s="147">
        <v>35</v>
      </c>
      <c r="AB148" s="7"/>
      <c r="AC148"/>
      <c r="AD148"/>
      <c r="AE148" s="76">
        <v>713.91884433335099</v>
      </c>
      <c r="AF148" s="205">
        <f t="shared" si="5"/>
        <v>684.65652792260994</v>
      </c>
      <c r="AG148" s="205">
        <f t="shared" si="6"/>
        <v>743.18116074409204</v>
      </c>
      <c r="AH148" s="145">
        <v>713.91884433335099</v>
      </c>
      <c r="AI148" s="145">
        <v>29.262316410740993</v>
      </c>
      <c r="AJ148" s="146">
        <v>1345</v>
      </c>
      <c r="AK148" s="146">
        <v>22</v>
      </c>
      <c r="AL148" s="130">
        <v>-77.866477715226694</v>
      </c>
      <c r="AM148" s="130">
        <v>1.8178000000000001</v>
      </c>
      <c r="AN148" s="146">
        <v>6</v>
      </c>
      <c r="AO148" s="147">
        <v>41</v>
      </c>
      <c r="AP148" s="7"/>
      <c r="AQ148" s="62"/>
      <c r="AR148" s="63"/>
      <c r="AS148" s="76">
        <v>2568.7399999999998</v>
      </c>
      <c r="AT148" s="61">
        <f t="shared" si="7"/>
        <v>2520.7399999999998</v>
      </c>
      <c r="AU148" s="61">
        <f t="shared" si="8"/>
        <v>2616.7399999999998</v>
      </c>
      <c r="AV148" s="145">
        <v>2568.7399999999998</v>
      </c>
      <c r="AW148" s="145">
        <v>48</v>
      </c>
      <c r="AX148" s="146">
        <v>2921</v>
      </c>
      <c r="AY148" s="146">
        <v>33</v>
      </c>
      <c r="AZ148" s="73">
        <v>-57.23837146496669</v>
      </c>
      <c r="BA148" s="73">
        <v>2.4306000000000001</v>
      </c>
      <c r="BB148" s="146">
        <v>-33</v>
      </c>
      <c r="BC148" s="147">
        <v>58</v>
      </c>
      <c r="BD148" s="62"/>
      <c r="BE148" s="149"/>
      <c r="BG148" s="1" t="s">
        <v>865</v>
      </c>
      <c r="BH148" s="34" t="s">
        <v>460</v>
      </c>
      <c r="BI148" s="34" t="s">
        <v>461</v>
      </c>
      <c r="BJ148" s="34">
        <v>-275</v>
      </c>
      <c r="BK148" s="2">
        <v>58</v>
      </c>
    </row>
    <row r="149" spans="1:64" x14ac:dyDescent="0.2">
      <c r="A149" s="62"/>
      <c r="B149" s="65"/>
      <c r="C149" s="78">
        <v>1147.74872</v>
      </c>
      <c r="D149" s="8">
        <f t="shared" si="1"/>
        <v>837.62301100000013</v>
      </c>
      <c r="E149" s="8">
        <f t="shared" si="2"/>
        <v>1457.874429</v>
      </c>
      <c r="F149" s="71">
        <v>1147.74872</v>
      </c>
      <c r="G149" s="71">
        <v>310.12570899999997</v>
      </c>
      <c r="H149" s="146">
        <v>1496</v>
      </c>
      <c r="I149" s="146">
        <v>22</v>
      </c>
      <c r="J149" s="73">
        <v>-51.98327221062415</v>
      </c>
      <c r="K149" s="73">
        <v>1.7393000000000001</v>
      </c>
      <c r="L149" s="72">
        <v>-304</v>
      </c>
      <c r="M149" s="79">
        <v>294</v>
      </c>
      <c r="N149" s="7"/>
      <c r="O149" s="62"/>
      <c r="P149" s="65"/>
      <c r="Q149" s="76">
        <v>415.28914346810399</v>
      </c>
      <c r="R149" s="8">
        <f t="shared" si="3"/>
        <v>382.8960560244405</v>
      </c>
      <c r="S149" s="8">
        <f t="shared" si="4"/>
        <v>447.68223091176748</v>
      </c>
      <c r="T149" s="145">
        <v>415.28914346810399</v>
      </c>
      <c r="U149" s="145">
        <v>32.393087443663489</v>
      </c>
      <c r="V149" s="146">
        <v>888</v>
      </c>
      <c r="W149" s="146">
        <v>23</v>
      </c>
      <c r="X149" s="130">
        <v>-58.533901429049465</v>
      </c>
      <c r="Y149" s="130">
        <v>1.9700999999999997</v>
      </c>
      <c r="Z149" s="146">
        <v>-63</v>
      </c>
      <c r="AA149" s="147">
        <v>41</v>
      </c>
      <c r="AB149" s="7"/>
      <c r="AC149"/>
      <c r="AD149"/>
      <c r="AE149" s="76">
        <v>744.66400895953996</v>
      </c>
      <c r="AF149" s="205">
        <f t="shared" si="5"/>
        <v>723.94479331963043</v>
      </c>
      <c r="AG149" s="205">
        <f t="shared" si="6"/>
        <v>765.38322459944948</v>
      </c>
      <c r="AH149" s="145">
        <v>744.66400895953996</v>
      </c>
      <c r="AI149" s="145">
        <v>20.719215639909521</v>
      </c>
      <c r="AJ149" s="146">
        <v>1314</v>
      </c>
      <c r="AK149" s="146">
        <v>21</v>
      </c>
      <c r="AL149" s="130">
        <v>-70.880573773768546</v>
      </c>
      <c r="AM149" s="130">
        <v>1.7168000000000001</v>
      </c>
      <c r="AN149" s="146">
        <v>-56</v>
      </c>
      <c r="AO149" s="147">
        <v>31</v>
      </c>
      <c r="AP149" s="7"/>
      <c r="AQ149" s="62"/>
      <c r="AR149" s="63"/>
      <c r="AS149" s="76">
        <v>2652.41920840378</v>
      </c>
      <c r="AT149" s="61">
        <f t="shared" si="7"/>
        <v>2595.41920840378</v>
      </c>
      <c r="AU149" s="61">
        <f t="shared" si="8"/>
        <v>2709.41920840378</v>
      </c>
      <c r="AV149" s="145">
        <v>2652.41920840378</v>
      </c>
      <c r="AW149" s="145">
        <v>57</v>
      </c>
      <c r="AX149" s="146">
        <v>2939</v>
      </c>
      <c r="AY149" s="146">
        <v>26</v>
      </c>
      <c r="AZ149" s="73">
        <v>-49.753896490769222</v>
      </c>
      <c r="BA149" s="73">
        <v>1.8129999999999999</v>
      </c>
      <c r="BB149" s="146">
        <v>-100</v>
      </c>
      <c r="BC149" s="147">
        <v>52</v>
      </c>
      <c r="BD149" s="62"/>
      <c r="BE149" s="149"/>
      <c r="BG149" s="1" t="s">
        <v>865</v>
      </c>
      <c r="BH149" s="34" t="s">
        <v>462</v>
      </c>
      <c r="BI149" s="34" t="s">
        <v>463</v>
      </c>
      <c r="BJ149" s="34">
        <v>-217</v>
      </c>
      <c r="BK149" s="2">
        <v>41</v>
      </c>
    </row>
    <row r="150" spans="1:64" x14ac:dyDescent="0.2">
      <c r="A150" s="62"/>
      <c r="B150" s="65"/>
      <c r="C150" s="78">
        <v>1322.4637299999999</v>
      </c>
      <c r="D150" s="8">
        <f t="shared" si="1"/>
        <v>1156.5990839999999</v>
      </c>
      <c r="E150" s="8">
        <f t="shared" si="2"/>
        <v>1488.3283759999999</v>
      </c>
      <c r="F150" s="71">
        <v>1322.4637299999999</v>
      </c>
      <c r="G150" s="71">
        <v>165.86464599999999</v>
      </c>
      <c r="H150" s="146">
        <v>1481</v>
      </c>
      <c r="I150" s="146">
        <v>21</v>
      </c>
      <c r="J150" s="73">
        <v>-30.021302354261703</v>
      </c>
      <c r="K150" s="73">
        <v>1.6800999999999999</v>
      </c>
      <c r="L150" s="72">
        <v>-452</v>
      </c>
      <c r="M150" s="79">
        <v>157</v>
      </c>
      <c r="N150" s="7"/>
      <c r="O150" s="62"/>
      <c r="P150" s="65"/>
      <c r="Q150" s="76">
        <v>433.67549240489302</v>
      </c>
      <c r="R150" s="8">
        <f t="shared" si="3"/>
        <v>388.026687824384</v>
      </c>
      <c r="S150" s="8">
        <f t="shared" si="4"/>
        <v>479.32429698540204</v>
      </c>
      <c r="T150" s="145">
        <v>433.67549240489302</v>
      </c>
      <c r="U150" s="145">
        <v>45.648804580508994</v>
      </c>
      <c r="V150" s="146">
        <v>1001</v>
      </c>
      <c r="W150" s="146">
        <v>26</v>
      </c>
      <c r="X150" s="130">
        <v>-67.87119580852486</v>
      </c>
      <c r="Y150" s="130">
        <v>2.2793999999999999</v>
      </c>
      <c r="Z150" s="146">
        <v>25</v>
      </c>
      <c r="AA150" s="147">
        <v>61</v>
      </c>
      <c r="AB150" s="7"/>
      <c r="AC150"/>
      <c r="AD150"/>
      <c r="AE150" s="76">
        <v>755.58236781847904</v>
      </c>
      <c r="AF150" s="205">
        <f t="shared" si="5"/>
        <v>737.68734025812603</v>
      </c>
      <c r="AG150" s="205">
        <f t="shared" si="6"/>
        <v>773.47739537883206</v>
      </c>
      <c r="AH150" s="145">
        <v>755.58236781847904</v>
      </c>
      <c r="AI150" s="145">
        <v>17.895027560353014</v>
      </c>
      <c r="AJ150" s="146">
        <v>1291</v>
      </c>
      <c r="AK150" s="146">
        <v>21</v>
      </c>
      <c r="AL150" s="130">
        <v>-66.973464439674558</v>
      </c>
      <c r="AM150" s="130">
        <v>1.7317</v>
      </c>
      <c r="AN150" s="146">
        <v>-92</v>
      </c>
      <c r="AO150" s="147">
        <v>28</v>
      </c>
      <c r="AP150" s="7"/>
      <c r="AQ150" s="62"/>
      <c r="AR150" s="63"/>
      <c r="AS150" s="76">
        <v>2778.0080556139101</v>
      </c>
      <c r="AT150" s="61">
        <f t="shared" si="7"/>
        <v>2739.0080556139101</v>
      </c>
      <c r="AU150" s="61">
        <f t="shared" si="8"/>
        <v>2817.0080556139101</v>
      </c>
      <c r="AV150" s="145">
        <v>2778.0080556139101</v>
      </c>
      <c r="AW150" s="145">
        <v>39</v>
      </c>
      <c r="AX150" s="146">
        <v>3024</v>
      </c>
      <c r="AY150" s="146">
        <v>26</v>
      </c>
      <c r="AZ150" s="73">
        <v>-45.390345262480871</v>
      </c>
      <c r="BA150" s="73">
        <v>1.8</v>
      </c>
      <c r="BB150" s="146">
        <v>-123</v>
      </c>
      <c r="BC150" s="147">
        <v>58</v>
      </c>
      <c r="BD150" s="62"/>
      <c r="BE150" s="149"/>
      <c r="BG150" s="1" t="s">
        <v>865</v>
      </c>
      <c r="BH150" s="34" t="s">
        <v>464</v>
      </c>
      <c r="BI150" s="34" t="s">
        <v>465</v>
      </c>
      <c r="BJ150" s="34">
        <v>-313</v>
      </c>
      <c r="BK150" s="2">
        <v>41</v>
      </c>
    </row>
    <row r="151" spans="1:64" x14ac:dyDescent="0.2">
      <c r="A151" s="62"/>
      <c r="B151" s="65"/>
      <c r="C151" s="78">
        <v>1450.25856</v>
      </c>
      <c r="D151" s="8">
        <f t="shared" si="1"/>
        <v>1336.9601439999999</v>
      </c>
      <c r="E151" s="8">
        <f t="shared" si="2"/>
        <v>1563.5569760000001</v>
      </c>
      <c r="F151" s="71">
        <v>1450.25856</v>
      </c>
      <c r="G151" s="71">
        <v>113.298416</v>
      </c>
      <c r="H151" s="146">
        <v>1535</v>
      </c>
      <c r="I151" s="146">
        <v>21</v>
      </c>
      <c r="J151" s="73">
        <v>-21.432730264600906</v>
      </c>
      <c r="K151" s="73">
        <v>1.6413</v>
      </c>
      <c r="L151" s="72">
        <v>-525</v>
      </c>
      <c r="M151" s="79">
        <v>110</v>
      </c>
      <c r="N151" s="7"/>
      <c r="O151" s="62"/>
      <c r="P151" s="65"/>
      <c r="Q151" s="76">
        <v>463.07279811645799</v>
      </c>
      <c r="R151" s="8">
        <f t="shared" si="3"/>
        <v>415.47792942648152</v>
      </c>
      <c r="S151" s="8">
        <f t="shared" si="4"/>
        <v>510.66766680643445</v>
      </c>
      <c r="T151" s="145">
        <v>463.07279811645799</v>
      </c>
      <c r="U151" s="145">
        <v>47.594868689976465</v>
      </c>
      <c r="V151" s="146">
        <v>971</v>
      </c>
      <c r="W151" s="146">
        <v>27</v>
      </c>
      <c r="X151" s="130">
        <v>-62.746218432545461</v>
      </c>
      <c r="Y151" s="130">
        <v>2.4374000000000002</v>
      </c>
      <c r="Z151" s="146">
        <v>-45</v>
      </c>
      <c r="AA151" s="147">
        <v>71</v>
      </c>
      <c r="AB151" s="7"/>
      <c r="AC151"/>
      <c r="AD151"/>
      <c r="AE151" s="76">
        <v>762.79726674966298</v>
      </c>
      <c r="AF151" s="205">
        <f t="shared" si="5"/>
        <v>745.36929586826602</v>
      </c>
      <c r="AG151" s="205">
        <f t="shared" si="6"/>
        <v>780.22523763105994</v>
      </c>
      <c r="AH151" s="145">
        <v>762.79726674966298</v>
      </c>
      <c r="AI151" s="145">
        <v>17.427970881396959</v>
      </c>
      <c r="AJ151" s="146">
        <v>1335</v>
      </c>
      <c r="AK151" s="146">
        <v>21</v>
      </c>
      <c r="AL151" s="130">
        <v>-71.220398380968163</v>
      </c>
      <c r="AM151" s="130">
        <v>1.7262</v>
      </c>
      <c r="AN151" s="146">
        <v>-55</v>
      </c>
      <c r="AO151" s="147">
        <v>28</v>
      </c>
      <c r="AP151" s="7"/>
      <c r="AQ151" s="62"/>
      <c r="AR151" s="63"/>
      <c r="AS151" s="76">
        <v>2845.61</v>
      </c>
      <c r="AT151" s="61">
        <f t="shared" si="7"/>
        <v>2810.61</v>
      </c>
      <c r="AU151" s="61">
        <f t="shared" si="8"/>
        <v>2880.61</v>
      </c>
      <c r="AV151" s="145">
        <v>2845.61</v>
      </c>
      <c r="AW151" s="145">
        <v>35</v>
      </c>
      <c r="AX151" s="146">
        <v>3105</v>
      </c>
      <c r="AY151" s="146">
        <v>36</v>
      </c>
      <c r="AZ151" s="73">
        <v>-47.207526927009802</v>
      </c>
      <c r="BA151" s="73">
        <v>2.6028000000000002</v>
      </c>
      <c r="BB151" s="146">
        <v>-111</v>
      </c>
      <c r="BC151" s="147">
        <v>46</v>
      </c>
      <c r="BD151" s="62"/>
      <c r="BE151" s="149"/>
      <c r="BG151" s="1" t="s">
        <v>865</v>
      </c>
      <c r="BH151" s="34" t="s">
        <v>466</v>
      </c>
      <c r="BI151" s="34" t="s">
        <v>467</v>
      </c>
      <c r="BJ151" s="34">
        <v>-81</v>
      </c>
      <c r="BK151" s="2">
        <v>32</v>
      </c>
    </row>
    <row r="152" spans="1:64" ht="17" thickBot="1" x14ac:dyDescent="0.25">
      <c r="A152" s="62"/>
      <c r="B152" s="65"/>
      <c r="C152" s="78">
        <v>1608.9377500000001</v>
      </c>
      <c r="D152" s="8">
        <f t="shared" si="1"/>
        <v>1508.6008409999999</v>
      </c>
      <c r="E152" s="8">
        <f t="shared" si="2"/>
        <v>1709.2746590000002</v>
      </c>
      <c r="F152" s="71">
        <v>1608.9377500000001</v>
      </c>
      <c r="G152" s="71">
        <v>100.33690900000001</v>
      </c>
      <c r="H152" s="146">
        <v>1600</v>
      </c>
      <c r="I152" s="146">
        <v>22</v>
      </c>
      <c r="J152" s="73">
        <v>-10.597275964401408</v>
      </c>
      <c r="K152" s="73">
        <v>1.7357</v>
      </c>
      <c r="L152" s="72">
        <v>-594</v>
      </c>
      <c r="M152" s="79">
        <v>91</v>
      </c>
      <c r="N152" s="7"/>
      <c r="O152" s="62"/>
      <c r="P152" s="65"/>
      <c r="Q152" s="76">
        <v>476.98973469877899</v>
      </c>
      <c r="R152" s="8">
        <f t="shared" si="3"/>
        <v>445.08442235896598</v>
      </c>
      <c r="S152" s="8">
        <f t="shared" si="4"/>
        <v>508.895047038592</v>
      </c>
      <c r="T152" s="145">
        <v>476.98973469877899</v>
      </c>
      <c r="U152" s="145">
        <v>31.905312339813008</v>
      </c>
      <c r="V152" s="146">
        <v>1039</v>
      </c>
      <c r="W152" s="146">
        <v>31</v>
      </c>
      <c r="X152" s="130">
        <v>-69.026845645800861</v>
      </c>
      <c r="Y152" s="130">
        <v>2.8787000000000003</v>
      </c>
      <c r="Z152" s="146">
        <v>7</v>
      </c>
      <c r="AA152" s="147">
        <v>57</v>
      </c>
      <c r="AB152" s="7"/>
      <c r="AC152"/>
      <c r="AD152"/>
      <c r="AE152" s="76">
        <v>769.09334902924002</v>
      </c>
      <c r="AF152" s="205">
        <f t="shared" si="5"/>
        <v>749.37984337536045</v>
      </c>
      <c r="AG152" s="205">
        <f t="shared" si="6"/>
        <v>788.80685468311958</v>
      </c>
      <c r="AH152" s="145">
        <v>769.09334902924002</v>
      </c>
      <c r="AI152" s="145">
        <v>19.713505653879508</v>
      </c>
      <c r="AJ152" s="146">
        <v>1362</v>
      </c>
      <c r="AK152" s="146">
        <v>22</v>
      </c>
      <c r="AL152" s="130">
        <v>-73.631826667647786</v>
      </c>
      <c r="AM152" s="130">
        <v>1.7644</v>
      </c>
      <c r="AN152" s="146">
        <v>-36</v>
      </c>
      <c r="AO152" s="147">
        <v>30</v>
      </c>
      <c r="AP152" s="7"/>
      <c r="AQ152" s="62"/>
      <c r="AR152" s="63"/>
      <c r="AS152" s="77">
        <v>2852.17</v>
      </c>
      <c r="AT152" s="66">
        <f t="shared" si="7"/>
        <v>2817.17</v>
      </c>
      <c r="AU152" s="66">
        <f t="shared" si="8"/>
        <v>2887.17</v>
      </c>
      <c r="AV152" s="42">
        <v>2852.17</v>
      </c>
      <c r="AW152" s="42">
        <v>35</v>
      </c>
      <c r="AX152" s="4">
        <v>3172</v>
      </c>
      <c r="AY152" s="4">
        <v>27</v>
      </c>
      <c r="AZ152" s="129">
        <v>-54.320350220848582</v>
      </c>
      <c r="BA152" s="129">
        <v>1.8652</v>
      </c>
      <c r="BB152" s="4">
        <v>-51</v>
      </c>
      <c r="BC152" s="5">
        <v>39</v>
      </c>
      <c r="BD152" s="62"/>
      <c r="BE152" s="149"/>
      <c r="BG152" s="1" t="s">
        <v>865</v>
      </c>
      <c r="BH152" s="34" t="s">
        <v>468</v>
      </c>
      <c r="BI152" s="34" t="s">
        <v>469</v>
      </c>
      <c r="BJ152" s="34">
        <v>-115</v>
      </c>
      <c r="BK152" s="2">
        <v>45</v>
      </c>
    </row>
    <row r="153" spans="1:64" x14ac:dyDescent="0.2">
      <c r="A153" s="62"/>
      <c r="B153" s="65"/>
      <c r="C153" s="78">
        <v>1740.8712700000001</v>
      </c>
      <c r="D153" s="8">
        <f t="shared" si="1"/>
        <v>1675.9441689</v>
      </c>
      <c r="E153" s="8">
        <f t="shared" si="2"/>
        <v>1805.7983711000002</v>
      </c>
      <c r="F153" s="71">
        <v>1740.8712700000001</v>
      </c>
      <c r="G153" s="71">
        <v>64.927101100000002</v>
      </c>
      <c r="H153" s="146">
        <v>1748</v>
      </c>
      <c r="I153" s="146">
        <v>22</v>
      </c>
      <c r="J153" s="73">
        <v>-12.94993700138869</v>
      </c>
      <c r="K153" s="73">
        <v>1.7101999999999999</v>
      </c>
      <c r="L153" s="72">
        <v>-554</v>
      </c>
      <c r="M153" s="79">
        <v>59</v>
      </c>
      <c r="N153" s="7"/>
      <c r="O153" s="62"/>
      <c r="P153" s="65"/>
      <c r="Q153" s="76">
        <v>525.15885068234797</v>
      </c>
      <c r="R153" s="8">
        <f t="shared" si="3"/>
        <v>494.45810837395595</v>
      </c>
      <c r="S153" s="8">
        <f t="shared" si="4"/>
        <v>555.85959299074</v>
      </c>
      <c r="T153" s="145">
        <v>525.15885068234797</v>
      </c>
      <c r="U153" s="145">
        <v>30.700742308391995</v>
      </c>
      <c r="V153" s="146">
        <v>1051</v>
      </c>
      <c r="W153" s="146">
        <v>33</v>
      </c>
      <c r="X153" s="130">
        <v>-65.026837903178645</v>
      </c>
      <c r="Y153" s="130">
        <v>3.0918000000000001</v>
      </c>
      <c r="Z153" s="146">
        <v>-51</v>
      </c>
      <c r="AA153" s="147">
        <v>56</v>
      </c>
      <c r="AB153" s="7"/>
      <c r="AC153"/>
      <c r="AD153"/>
      <c r="AE153" s="76">
        <v>776.75786226109199</v>
      </c>
      <c r="AF153" s="205">
        <f t="shared" si="5"/>
        <v>757.65282887980447</v>
      </c>
      <c r="AG153" s="205">
        <f t="shared" si="6"/>
        <v>795.8628956423795</v>
      </c>
      <c r="AH153" s="145">
        <v>776.75786226109199</v>
      </c>
      <c r="AI153" s="145">
        <v>19.105033381287512</v>
      </c>
      <c r="AJ153" s="146">
        <v>1363</v>
      </c>
      <c r="AK153" s="146">
        <v>24</v>
      </c>
      <c r="AL153" s="130">
        <v>-72.910896594612026</v>
      </c>
      <c r="AM153" s="130">
        <v>2.0463</v>
      </c>
      <c r="AN153" s="146">
        <v>-41</v>
      </c>
      <c r="AO153" s="147">
        <v>31</v>
      </c>
      <c r="AP153" s="7"/>
      <c r="AQ153" s="7"/>
      <c r="AR153" s="63"/>
      <c r="AS153" s="63"/>
      <c r="AT153" s="63"/>
      <c r="AU153" s="125"/>
      <c r="AV153" s="126"/>
      <c r="AW153" s="7"/>
      <c r="AX153" s="7"/>
      <c r="AY153" s="7"/>
      <c r="AZ153" s="7"/>
      <c r="BG153" s="1" t="s">
        <v>865</v>
      </c>
      <c r="BH153" s="34" t="s">
        <v>470</v>
      </c>
      <c r="BI153" s="34" t="s">
        <v>471</v>
      </c>
      <c r="BJ153" s="34">
        <v>-163</v>
      </c>
      <c r="BK153" s="2">
        <v>37</v>
      </c>
    </row>
    <row r="154" spans="1:64" x14ac:dyDescent="0.2">
      <c r="A154" s="62"/>
      <c r="B154" s="65"/>
      <c r="C154" s="78">
        <v>1820.2015799999999</v>
      </c>
      <c r="D154" s="8">
        <f t="shared" si="1"/>
        <v>1771.0892600999998</v>
      </c>
      <c r="E154" s="8">
        <f t="shared" si="2"/>
        <v>1869.3138999</v>
      </c>
      <c r="F154" s="71">
        <v>1820.2015799999999</v>
      </c>
      <c r="G154" s="71">
        <v>49.112319900000003</v>
      </c>
      <c r="H154" s="146">
        <v>1921</v>
      </c>
      <c r="I154" s="146">
        <v>24</v>
      </c>
      <c r="J154" s="73">
        <v>-24.699549397645516</v>
      </c>
      <c r="K154" s="73">
        <v>1.8136999999999999</v>
      </c>
      <c r="L154" s="72">
        <v>-452</v>
      </c>
      <c r="M154" s="79">
        <v>46</v>
      </c>
      <c r="N154" s="7"/>
      <c r="O154" s="62"/>
      <c r="P154" s="65"/>
      <c r="Q154" s="76">
        <v>541.57117252147805</v>
      </c>
      <c r="R154" s="8">
        <f t="shared" si="3"/>
        <v>511.72491468142454</v>
      </c>
      <c r="S154" s="8">
        <f t="shared" si="4"/>
        <v>571.41743036153161</v>
      </c>
      <c r="T154" s="145">
        <v>541.57117252147805</v>
      </c>
      <c r="U154" s="145">
        <v>29.846257840053511</v>
      </c>
      <c r="V154" s="146">
        <v>1116</v>
      </c>
      <c r="W154" s="146">
        <v>26</v>
      </c>
      <c r="X154" s="130">
        <v>-70.749122438419803</v>
      </c>
      <c r="Y154" s="130">
        <v>2.3153000000000001</v>
      </c>
      <c r="Z154" s="146">
        <v>-7</v>
      </c>
      <c r="AA154" s="147">
        <v>48</v>
      </c>
      <c r="AB154" s="7"/>
      <c r="AC154"/>
      <c r="AD154"/>
      <c r="AE154" s="76">
        <v>786.885569063567</v>
      </c>
      <c r="AF154" s="205">
        <f t="shared" si="5"/>
        <v>768.46905342324203</v>
      </c>
      <c r="AG154" s="205">
        <f t="shared" si="6"/>
        <v>805.30208470389198</v>
      </c>
      <c r="AH154" s="145">
        <v>786.885569063567</v>
      </c>
      <c r="AI154" s="145">
        <v>18.416515640325031</v>
      </c>
      <c r="AJ154" s="146">
        <v>1375</v>
      </c>
      <c r="AK154" s="146">
        <v>23</v>
      </c>
      <c r="AL154" s="130">
        <v>-73.160524945061539</v>
      </c>
      <c r="AM154" s="130">
        <v>1.8642999999999998</v>
      </c>
      <c r="AN154" s="146">
        <v>-38</v>
      </c>
      <c r="AO154" s="147">
        <v>29</v>
      </c>
      <c r="AP154" s="7"/>
      <c r="AQ154" s="7"/>
      <c r="AR154" s="62"/>
      <c r="AS154" s="62"/>
      <c r="AT154" s="62"/>
      <c r="AU154" s="127"/>
      <c r="AV154" s="7"/>
      <c r="AW154" s="7"/>
      <c r="AX154" s="7"/>
      <c r="AY154" s="7"/>
      <c r="AZ154" s="7"/>
      <c r="BG154" s="1" t="s">
        <v>865</v>
      </c>
      <c r="BH154" s="34" t="s">
        <v>472</v>
      </c>
      <c r="BI154" s="34" t="s">
        <v>473</v>
      </c>
      <c r="BJ154" s="34">
        <v>-36</v>
      </c>
      <c r="BK154" s="2">
        <v>41</v>
      </c>
    </row>
    <row r="155" spans="1:64" x14ac:dyDescent="0.2">
      <c r="A155" s="62"/>
      <c r="B155" s="65"/>
      <c r="C155" s="78">
        <v>1883.75487</v>
      </c>
      <c r="D155" s="8">
        <f t="shared" si="1"/>
        <v>1841.7285886</v>
      </c>
      <c r="E155" s="8">
        <f t="shared" si="2"/>
        <v>1925.7811514</v>
      </c>
      <c r="F155" s="71">
        <v>1883.75487</v>
      </c>
      <c r="G155" s="71">
        <v>42.026281400000002</v>
      </c>
      <c r="H155" s="146">
        <v>2007</v>
      </c>
      <c r="I155" s="146">
        <v>22</v>
      </c>
      <c r="J155" s="73">
        <v>-27.641733727551632</v>
      </c>
      <c r="K155" s="73">
        <v>1.6946999999999999</v>
      </c>
      <c r="L155" s="72">
        <v>-416</v>
      </c>
      <c r="M155" s="79">
        <v>41</v>
      </c>
      <c r="N155" s="7"/>
      <c r="O155" s="62"/>
      <c r="P155" s="65"/>
      <c r="Q155" s="76">
        <v>556.784142594689</v>
      </c>
      <c r="R155" s="8">
        <f t="shared" si="3"/>
        <v>528.47083570703751</v>
      </c>
      <c r="S155" s="8">
        <f t="shared" si="4"/>
        <v>585.09744948234049</v>
      </c>
      <c r="T155" s="145">
        <v>556.784142594689</v>
      </c>
      <c r="U155" s="145">
        <v>28.313306887651493</v>
      </c>
      <c r="V155" s="146">
        <v>1033</v>
      </c>
      <c r="W155" s="146">
        <v>30</v>
      </c>
      <c r="X155" s="130">
        <v>-59.424682176189236</v>
      </c>
      <c r="Y155" s="130">
        <v>2.7639</v>
      </c>
      <c r="Z155" s="146">
        <v>-107</v>
      </c>
      <c r="AA155" s="147">
        <v>46</v>
      </c>
      <c r="AB155" s="7"/>
      <c r="AC155"/>
      <c r="AD155"/>
      <c r="AE155" s="76">
        <v>796.89845709943495</v>
      </c>
      <c r="AF155" s="205">
        <f t="shared" si="5"/>
        <v>774.26502978844144</v>
      </c>
      <c r="AG155" s="205">
        <f t="shared" si="6"/>
        <v>819.53188441042846</v>
      </c>
      <c r="AH155" s="145">
        <v>796.89845709943495</v>
      </c>
      <c r="AI155" s="145">
        <v>22.633427310993511</v>
      </c>
      <c r="AJ155" s="146">
        <v>1382</v>
      </c>
      <c r="AK155" s="146">
        <v>23</v>
      </c>
      <c r="AL155" s="130">
        <v>-72.801566396750843</v>
      </c>
      <c r="AM155" s="130">
        <v>1.8362000000000001</v>
      </c>
      <c r="AN155" s="146">
        <v>-38</v>
      </c>
      <c r="AO155" s="147">
        <v>32</v>
      </c>
      <c r="AP155" s="7"/>
      <c r="AQ155" s="7"/>
      <c r="AR155" s="62"/>
      <c r="AS155" s="62"/>
      <c r="AT155" s="62"/>
      <c r="AU155" s="127"/>
      <c r="AV155" s="7"/>
      <c r="AW155" s="7"/>
      <c r="AX155" s="7"/>
      <c r="AY155" s="7"/>
      <c r="AZ155" s="7"/>
      <c r="BG155" s="1" t="s">
        <v>865</v>
      </c>
      <c r="BH155" s="34" t="s">
        <v>474</v>
      </c>
      <c r="BI155" s="34" t="s">
        <v>475</v>
      </c>
      <c r="BJ155" s="34">
        <v>-246</v>
      </c>
      <c r="BK155" s="2">
        <v>35</v>
      </c>
    </row>
    <row r="156" spans="1:64" x14ac:dyDescent="0.2">
      <c r="A156" s="62"/>
      <c r="B156" s="65"/>
      <c r="C156" s="78">
        <v>1971.9326000000001</v>
      </c>
      <c r="D156" s="8">
        <f t="shared" si="1"/>
        <v>1944.4810848000002</v>
      </c>
      <c r="E156" s="8">
        <f t="shared" si="2"/>
        <v>1999.3841152</v>
      </c>
      <c r="F156" s="71">
        <v>1971.9326000000001</v>
      </c>
      <c r="G156" s="71">
        <v>27.451515199999999</v>
      </c>
      <c r="H156" s="146">
        <v>2223</v>
      </c>
      <c r="I156" s="146">
        <v>25</v>
      </c>
      <c r="J156" s="73">
        <v>-43.262578110689674</v>
      </c>
      <c r="K156" s="73">
        <v>1.9235</v>
      </c>
      <c r="L156" s="72">
        <v>-274</v>
      </c>
      <c r="M156" s="79">
        <v>35</v>
      </c>
      <c r="N156" s="7"/>
      <c r="O156" s="62"/>
      <c r="P156" s="65"/>
      <c r="Q156" s="76">
        <v>578.42771778723397</v>
      </c>
      <c r="R156" s="8">
        <f t="shared" si="3"/>
        <v>540.03000338822153</v>
      </c>
      <c r="S156" s="8">
        <f t="shared" si="4"/>
        <v>616.82543218624642</v>
      </c>
      <c r="T156" s="145">
        <v>578.42771778723397</v>
      </c>
      <c r="U156" s="145">
        <v>38.3977143990125</v>
      </c>
      <c r="V156" s="146">
        <v>1087</v>
      </c>
      <c r="W156" s="146">
        <v>26</v>
      </c>
      <c r="X156" s="130">
        <v>-63.314330156864159</v>
      </c>
      <c r="Y156" s="130">
        <v>2.2555000000000001</v>
      </c>
      <c r="Z156" s="146">
        <v>-77</v>
      </c>
      <c r="AA156" s="147">
        <v>57</v>
      </c>
      <c r="AB156" s="7"/>
      <c r="AC156"/>
      <c r="AD156"/>
      <c r="AE156" s="76">
        <v>806.135299294118</v>
      </c>
      <c r="AF156" s="205">
        <f t="shared" si="5"/>
        <v>781.97261507234202</v>
      </c>
      <c r="AG156" s="205">
        <f t="shared" si="6"/>
        <v>830.29798351589397</v>
      </c>
      <c r="AH156" s="145">
        <v>806.135299294118</v>
      </c>
      <c r="AI156" s="145">
        <v>24.162684221775976</v>
      </c>
      <c r="AJ156" s="146">
        <v>1397</v>
      </c>
      <c r="AK156" s="146">
        <v>22</v>
      </c>
      <c r="AL156" s="130">
        <v>-73.555528944253098</v>
      </c>
      <c r="AM156" s="130">
        <v>1.7889999999999999</v>
      </c>
      <c r="AN156" s="146">
        <v>-30</v>
      </c>
      <c r="AO156" s="147">
        <v>30</v>
      </c>
      <c r="AP156" s="7"/>
      <c r="AQ156" s="7"/>
      <c r="AR156" s="62"/>
      <c r="AS156" s="62"/>
      <c r="AT156" s="62"/>
      <c r="AU156" s="62"/>
      <c r="AV156" s="67"/>
      <c r="AW156" s="7"/>
      <c r="AX156" s="7"/>
      <c r="AY156" s="7"/>
      <c r="AZ156" s="7"/>
      <c r="BG156" s="1" t="s">
        <v>865</v>
      </c>
      <c r="BH156" s="34" t="s">
        <v>476</v>
      </c>
      <c r="BI156" s="34" t="s">
        <v>477</v>
      </c>
      <c r="BJ156" s="34">
        <v>-161</v>
      </c>
      <c r="BK156" s="2">
        <v>30</v>
      </c>
    </row>
    <row r="157" spans="1:64" x14ac:dyDescent="0.2">
      <c r="A157" s="62"/>
      <c r="B157" s="65"/>
      <c r="C157" s="76">
        <v>2019.4996165609198</v>
      </c>
      <c r="D157" s="8">
        <f t="shared" si="1"/>
        <v>1963.1107481172548</v>
      </c>
      <c r="E157" s="8">
        <f t="shared" si="2"/>
        <v>2075.8884850045847</v>
      </c>
      <c r="F157" s="145">
        <v>2019.4996165609198</v>
      </c>
      <c r="G157" s="145">
        <v>56.388868443664975</v>
      </c>
      <c r="H157" s="146">
        <v>2357</v>
      </c>
      <c r="I157" s="146">
        <v>23</v>
      </c>
      <c r="J157" s="8">
        <v>-47.920603009264816</v>
      </c>
      <c r="K157" s="8">
        <v>1.6821999999999999</v>
      </c>
      <c r="L157" s="146">
        <v>-174</v>
      </c>
      <c r="M157" s="147">
        <v>51</v>
      </c>
      <c r="N157" s="7"/>
      <c r="O157" s="62"/>
      <c r="P157" s="65"/>
      <c r="Q157" s="76">
        <v>594.12967725297699</v>
      </c>
      <c r="R157" s="8">
        <f t="shared" si="3"/>
        <v>548.43438012607544</v>
      </c>
      <c r="S157" s="8">
        <f t="shared" si="4"/>
        <v>639.82497437987854</v>
      </c>
      <c r="T157" s="145">
        <v>594.12967725297699</v>
      </c>
      <c r="U157" s="145">
        <v>45.695297126901494</v>
      </c>
      <c r="V157" s="146">
        <v>1144</v>
      </c>
      <c r="W157" s="146">
        <v>26</v>
      </c>
      <c r="X157" s="130">
        <v>-68.103447567914316</v>
      </c>
      <c r="Y157" s="130">
        <v>2.2214</v>
      </c>
      <c r="Z157" s="146">
        <v>-48</v>
      </c>
      <c r="AA157" s="147">
        <v>68</v>
      </c>
      <c r="AB157" s="7"/>
      <c r="AC157"/>
      <c r="AD157"/>
      <c r="AE157" s="76">
        <v>817.59569824261996</v>
      </c>
      <c r="AF157" s="205">
        <f t="shared" si="5"/>
        <v>787.86439982208151</v>
      </c>
      <c r="AG157" s="205">
        <f t="shared" si="6"/>
        <v>847.32699666315841</v>
      </c>
      <c r="AH157" s="145">
        <v>817.59569824261996</v>
      </c>
      <c r="AI157" s="145">
        <v>29.731298420538451</v>
      </c>
      <c r="AJ157" s="146">
        <v>1412</v>
      </c>
      <c r="AK157" s="146">
        <v>22</v>
      </c>
      <c r="AL157" s="130">
        <v>-74.034072531055983</v>
      </c>
      <c r="AM157" s="130">
        <v>1.7479</v>
      </c>
      <c r="AN157" s="146">
        <v>-23</v>
      </c>
      <c r="AO157" s="147">
        <v>33</v>
      </c>
      <c r="AP157" s="7"/>
      <c r="AQ157" s="7"/>
      <c r="AR157" s="62"/>
      <c r="AS157" s="62"/>
      <c r="AT157" s="62"/>
      <c r="AU157" s="62"/>
      <c r="AV157" s="67"/>
      <c r="AW157" s="7"/>
      <c r="AX157" s="7"/>
      <c r="AY157" s="7"/>
      <c r="AZ157" s="7"/>
      <c r="BG157" s="1" t="s">
        <v>865</v>
      </c>
      <c r="BH157" s="34" t="s">
        <v>478</v>
      </c>
      <c r="BI157" s="34" t="s">
        <v>479</v>
      </c>
      <c r="BJ157" s="34">
        <v>-190</v>
      </c>
      <c r="BK157" s="2">
        <v>36</v>
      </c>
    </row>
    <row r="158" spans="1:64" x14ac:dyDescent="0.2">
      <c r="A158" s="62"/>
      <c r="B158" s="65"/>
      <c r="C158" s="76">
        <v>2028.36683469689</v>
      </c>
      <c r="D158" s="8">
        <f t="shared" si="1"/>
        <v>1980.529020721335</v>
      </c>
      <c r="E158" s="8">
        <f t="shared" si="2"/>
        <v>2076.2046486724448</v>
      </c>
      <c r="F158" s="145">
        <v>2028.36683469689</v>
      </c>
      <c r="G158" s="145">
        <v>47.83781397555498</v>
      </c>
      <c r="H158" s="146">
        <v>2396</v>
      </c>
      <c r="I158" s="146">
        <v>22</v>
      </c>
      <c r="J158" s="8">
        <v>-51.485282854130787</v>
      </c>
      <c r="K158" s="8">
        <v>1.5917999999999999</v>
      </c>
      <c r="L158" s="146">
        <v>-142</v>
      </c>
      <c r="M158" s="147">
        <v>45</v>
      </c>
      <c r="N158" s="7"/>
      <c r="O158" s="62"/>
      <c r="P158" s="65"/>
      <c r="Q158" s="76">
        <v>608.16514725675904</v>
      </c>
      <c r="R158" s="8">
        <f t="shared" si="3"/>
        <v>563.61772998757147</v>
      </c>
      <c r="S158" s="8">
        <f t="shared" si="4"/>
        <v>652.71256452594662</v>
      </c>
      <c r="T158" s="145">
        <v>608.16514725675904</v>
      </c>
      <c r="U158" s="145">
        <v>44.54741726918752</v>
      </c>
      <c r="V158" s="146">
        <v>1165</v>
      </c>
      <c r="W158" s="146">
        <v>28</v>
      </c>
      <c r="X158" s="130">
        <v>-68.976172204224582</v>
      </c>
      <c r="Y158" s="130">
        <v>2.5129000000000001</v>
      </c>
      <c r="Z158" s="146">
        <v>-47</v>
      </c>
      <c r="AA158" s="147">
        <v>64</v>
      </c>
      <c r="AB158" s="7"/>
      <c r="AC158"/>
      <c r="AD158"/>
      <c r="AE158" s="76">
        <v>830.19552397362099</v>
      </c>
      <c r="AF158" s="205">
        <f t="shared" si="5"/>
        <v>791.76203294251752</v>
      </c>
      <c r="AG158" s="205">
        <f t="shared" si="6"/>
        <v>868.62901500472447</v>
      </c>
      <c r="AH158" s="145">
        <v>830.19552397362099</v>
      </c>
      <c r="AI158" s="145">
        <v>38.433491031103472</v>
      </c>
      <c r="AJ158" s="146">
        <v>1438</v>
      </c>
      <c r="AK158" s="146">
        <v>22</v>
      </c>
      <c r="AL158" s="130">
        <v>-75.635933362573567</v>
      </c>
      <c r="AM158" s="130">
        <v>1.7911999999999999</v>
      </c>
      <c r="AN158" s="146">
        <v>-8</v>
      </c>
      <c r="AO158" s="147">
        <v>41</v>
      </c>
      <c r="AP158" s="7"/>
      <c r="AQ158" s="7"/>
      <c r="AR158" s="62"/>
      <c r="AS158" s="62"/>
      <c r="AT158" s="62"/>
      <c r="AU158" s="62"/>
      <c r="AV158" s="67"/>
      <c r="AW158" s="7"/>
      <c r="AX158" s="7"/>
      <c r="AY158" s="7"/>
      <c r="AZ158" s="7"/>
      <c r="BG158" s="1" t="s">
        <v>865</v>
      </c>
      <c r="BH158" s="34" t="s">
        <v>480</v>
      </c>
      <c r="BI158" s="34" t="s">
        <v>481</v>
      </c>
      <c r="BJ158" s="34">
        <v>-141</v>
      </c>
      <c r="BK158" s="2">
        <v>33</v>
      </c>
    </row>
    <row r="159" spans="1:64" x14ac:dyDescent="0.2">
      <c r="A159" s="62"/>
      <c r="B159" s="65"/>
      <c r="C159" s="76">
        <v>2036.96103981849</v>
      </c>
      <c r="D159" s="8">
        <f t="shared" si="1"/>
        <v>1992.8782977645151</v>
      </c>
      <c r="E159" s="8">
        <f t="shared" si="2"/>
        <v>2081.0437818724649</v>
      </c>
      <c r="F159" s="145">
        <v>2036.96103981849</v>
      </c>
      <c r="G159" s="145">
        <v>44.082742053974997</v>
      </c>
      <c r="H159" s="146">
        <v>2438</v>
      </c>
      <c r="I159" s="146">
        <v>25</v>
      </c>
      <c r="J159" s="8">
        <v>-55.53304573259021</v>
      </c>
      <c r="K159" s="8">
        <v>1.8695000000000002</v>
      </c>
      <c r="L159" s="146">
        <v>-107</v>
      </c>
      <c r="M159" s="147">
        <v>44</v>
      </c>
      <c r="N159" s="7"/>
      <c r="O159" s="62"/>
      <c r="P159" s="65"/>
      <c r="Q159" s="76">
        <v>627.34773190765998</v>
      </c>
      <c r="R159" s="8">
        <f t="shared" si="3"/>
        <v>574.02587813076298</v>
      </c>
      <c r="S159" s="8">
        <f t="shared" si="4"/>
        <v>680.66958568455698</v>
      </c>
      <c r="T159" s="145">
        <v>627.34773190765998</v>
      </c>
      <c r="U159" s="145">
        <v>53.321853776897001</v>
      </c>
      <c r="V159" s="146">
        <v>1177</v>
      </c>
      <c r="W159" s="146">
        <v>28</v>
      </c>
      <c r="X159" s="130">
        <v>-68.299510786756329</v>
      </c>
      <c r="Y159" s="130">
        <v>2.5183</v>
      </c>
      <c r="Z159" s="146">
        <v>-61</v>
      </c>
      <c r="AA159" s="147">
        <v>71</v>
      </c>
      <c r="AB159" s="7"/>
      <c r="AC159"/>
      <c r="AD159"/>
      <c r="AE159" s="76">
        <v>852.28394392616894</v>
      </c>
      <c r="AF159" s="205">
        <f t="shared" si="5"/>
        <v>815.41570593653751</v>
      </c>
      <c r="AG159" s="205">
        <f t="shared" si="6"/>
        <v>889.15218191580038</v>
      </c>
      <c r="AH159" s="145">
        <v>852.28394392616894</v>
      </c>
      <c r="AI159" s="145">
        <v>36.868237989631496</v>
      </c>
      <c r="AJ159" s="146">
        <v>1416</v>
      </c>
      <c r="AK159" s="146">
        <v>21</v>
      </c>
      <c r="AL159" s="130">
        <v>-70.598056682338978</v>
      </c>
      <c r="AM159" s="130">
        <v>1.6943999999999999</v>
      </c>
      <c r="AN159" s="146">
        <v>-53</v>
      </c>
      <c r="AO159" s="147">
        <v>42</v>
      </c>
      <c r="AP159" s="7"/>
      <c r="AQ159" s="7"/>
      <c r="AR159" s="62"/>
      <c r="AS159" s="62"/>
      <c r="AT159" s="62"/>
      <c r="AU159" s="62"/>
      <c r="AV159" s="67"/>
      <c r="AW159" s="7"/>
      <c r="AX159" s="7"/>
      <c r="AY159" s="7"/>
      <c r="AZ159" s="7"/>
      <c r="BG159" s="1" t="s">
        <v>865</v>
      </c>
      <c r="BH159" s="34" t="s">
        <v>482</v>
      </c>
      <c r="BI159" s="34" t="s">
        <v>483</v>
      </c>
      <c r="BJ159" s="34">
        <v>-252</v>
      </c>
      <c r="BK159" s="2">
        <v>33</v>
      </c>
    </row>
    <row r="160" spans="1:64" x14ac:dyDescent="0.2">
      <c r="A160" s="62"/>
      <c r="B160" s="65"/>
      <c r="C160" s="76">
        <v>2044.81829952574</v>
      </c>
      <c r="D160" s="8">
        <f t="shared" si="1"/>
        <v>2001.9866333436651</v>
      </c>
      <c r="E160" s="8">
        <f t="shared" si="2"/>
        <v>2087.6499657078148</v>
      </c>
      <c r="F160" s="145">
        <v>2044.81829952574</v>
      </c>
      <c r="G160" s="145">
        <v>42.831666182074898</v>
      </c>
      <c r="H160" s="146">
        <v>2440</v>
      </c>
      <c r="I160" s="146">
        <v>24</v>
      </c>
      <c r="J160" s="8">
        <v>-54.794620126511376</v>
      </c>
      <c r="K160" s="8">
        <v>1.7506999999999999</v>
      </c>
      <c r="L160" s="146">
        <v>-112</v>
      </c>
      <c r="M160" s="147">
        <v>42</v>
      </c>
      <c r="N160" s="7"/>
      <c r="O160" s="62"/>
      <c r="P160" s="65"/>
      <c r="Q160" s="76">
        <v>648.59504218617496</v>
      </c>
      <c r="R160" s="8">
        <f t="shared" si="3"/>
        <v>592.37606486093387</v>
      </c>
      <c r="S160" s="8">
        <f t="shared" si="4"/>
        <v>704.81401951141606</v>
      </c>
      <c r="T160" s="145">
        <v>648.59504218617496</v>
      </c>
      <c r="U160" s="145">
        <v>56.218977325241042</v>
      </c>
      <c r="V160" s="146">
        <v>1172</v>
      </c>
      <c r="W160" s="146">
        <v>30</v>
      </c>
      <c r="X160" s="130">
        <v>-65.27173480400883</v>
      </c>
      <c r="Y160" s="130">
        <v>2.6446000000000001</v>
      </c>
      <c r="Z160" s="146">
        <v>-87</v>
      </c>
      <c r="AA160" s="147">
        <v>73</v>
      </c>
      <c r="AB160" s="7"/>
      <c r="AC160"/>
      <c r="AD160"/>
      <c r="AE160" s="76">
        <v>876.02525005761504</v>
      </c>
      <c r="AF160" s="205">
        <f t="shared" si="5"/>
        <v>830.89838566548951</v>
      </c>
      <c r="AG160" s="205">
        <f t="shared" si="6"/>
        <v>921.15211444974057</v>
      </c>
      <c r="AH160" s="145">
        <v>876.02525005761504</v>
      </c>
      <c r="AI160" s="145">
        <v>45.126864392125469</v>
      </c>
      <c r="AJ160" s="146">
        <v>1447</v>
      </c>
      <c r="AK160" s="146">
        <v>21</v>
      </c>
      <c r="AL160" s="130">
        <v>-71.528256258930668</v>
      </c>
      <c r="AM160" s="130">
        <v>1.6990000000000001</v>
      </c>
      <c r="AN160" s="146">
        <v>-50</v>
      </c>
      <c r="AO160" s="147">
        <v>50</v>
      </c>
      <c r="AP160" s="7"/>
      <c r="AQ160" s="7"/>
      <c r="AR160" s="62"/>
      <c r="AS160" s="62"/>
      <c r="AT160" s="62"/>
      <c r="AU160" s="62"/>
      <c r="AV160" s="67"/>
      <c r="AW160" s="7"/>
      <c r="AX160" s="7"/>
      <c r="AY160" s="7"/>
      <c r="AZ160" s="7"/>
      <c r="BG160" s="1" t="s">
        <v>865</v>
      </c>
      <c r="BH160" s="34" t="s">
        <v>484</v>
      </c>
      <c r="BI160" s="34" t="s">
        <v>485</v>
      </c>
      <c r="BJ160" s="34">
        <v>-258</v>
      </c>
      <c r="BK160" s="2">
        <v>31</v>
      </c>
    </row>
    <row r="161" spans="1:63" x14ac:dyDescent="0.2">
      <c r="A161" s="62"/>
      <c r="B161" s="65"/>
      <c r="C161" s="76">
        <v>2051.4746814186701</v>
      </c>
      <c r="D161" s="8">
        <f t="shared" si="1"/>
        <v>2008.13065951519</v>
      </c>
      <c r="E161" s="8">
        <f t="shared" si="2"/>
        <v>2094.8187033221502</v>
      </c>
      <c r="F161" s="145">
        <v>2051.4746814186701</v>
      </c>
      <c r="G161" s="145">
        <v>43.34402190348019</v>
      </c>
      <c r="H161" s="146">
        <v>2439</v>
      </c>
      <c r="I161" s="146">
        <v>23</v>
      </c>
      <c r="J161" s="8">
        <v>-53.939705288313263</v>
      </c>
      <c r="K161" s="8">
        <v>1.6801999999999999</v>
      </c>
      <c r="L161" s="146">
        <v>-119</v>
      </c>
      <c r="M161" s="147">
        <v>42</v>
      </c>
      <c r="N161" s="7"/>
      <c r="O161" s="62"/>
      <c r="P161" s="65"/>
      <c r="Q161" s="76">
        <v>664.43980836395303</v>
      </c>
      <c r="R161" s="8">
        <f t="shared" si="3"/>
        <v>619.512375318507</v>
      </c>
      <c r="S161" s="8">
        <f t="shared" si="4"/>
        <v>709.36724140939907</v>
      </c>
      <c r="T161" s="145">
        <v>664.43980836395303</v>
      </c>
      <c r="U161" s="145">
        <v>44.927433045446037</v>
      </c>
      <c r="V161" s="146">
        <v>1199</v>
      </c>
      <c r="W161" s="146">
        <v>26</v>
      </c>
      <c r="X161" s="130">
        <v>-66.649835038090416</v>
      </c>
      <c r="Y161" s="130">
        <v>2.2864999999999998</v>
      </c>
      <c r="Z161" s="146">
        <v>-74</v>
      </c>
      <c r="AA161" s="147">
        <v>62</v>
      </c>
      <c r="AB161" s="7"/>
      <c r="AC161"/>
      <c r="AD161"/>
      <c r="AE161" s="76">
        <v>898.88765396569102</v>
      </c>
      <c r="AF161" s="205">
        <f t="shared" si="5"/>
        <v>854.36164957139704</v>
      </c>
      <c r="AG161" s="205">
        <f t="shared" si="6"/>
        <v>943.41365835998499</v>
      </c>
      <c r="AH161" s="145">
        <v>898.88765396569102</v>
      </c>
      <c r="AI161" s="145">
        <v>44.526004394293977</v>
      </c>
      <c r="AJ161" s="146">
        <v>1430</v>
      </c>
      <c r="AK161" s="146">
        <v>22</v>
      </c>
      <c r="AL161" s="130">
        <v>-66.954907335981858</v>
      </c>
      <c r="AM161" s="130">
        <v>1.7305000000000001</v>
      </c>
      <c r="AN161" s="146">
        <v>-86</v>
      </c>
      <c r="AO161" s="147">
        <v>51</v>
      </c>
      <c r="AP161" s="7"/>
      <c r="AQ161" s="7"/>
      <c r="AR161" s="62"/>
      <c r="AS161" s="62"/>
      <c r="AT161" s="62"/>
      <c r="AU161" s="62"/>
      <c r="AV161" s="67"/>
      <c r="AW161" s="7"/>
      <c r="AX161" s="7"/>
      <c r="AY161" s="7"/>
      <c r="AZ161" s="7"/>
      <c r="BG161" s="1" t="s">
        <v>865</v>
      </c>
      <c r="BH161" s="34" t="s">
        <v>486</v>
      </c>
      <c r="BI161" s="34" t="s">
        <v>487</v>
      </c>
      <c r="BJ161" s="34">
        <v>-207</v>
      </c>
      <c r="BK161" s="2">
        <v>45</v>
      </c>
    </row>
    <row r="162" spans="1:63" x14ac:dyDescent="0.2">
      <c r="A162" s="62"/>
      <c r="B162" s="65"/>
      <c r="C162" s="76">
        <v>2056.4662530973301</v>
      </c>
      <c r="D162" s="8">
        <f t="shared" si="1"/>
        <v>2013.3685597794949</v>
      </c>
      <c r="E162" s="8">
        <f t="shared" si="2"/>
        <v>2099.563946415165</v>
      </c>
      <c r="F162" s="145">
        <v>2056.4662530973301</v>
      </c>
      <c r="G162" s="145">
        <v>43.097693317835081</v>
      </c>
      <c r="H162" s="146">
        <v>2477</v>
      </c>
      <c r="I162" s="146">
        <v>23</v>
      </c>
      <c r="J162" s="8">
        <v>-57.811805476153836</v>
      </c>
      <c r="K162" s="8">
        <v>1.6694</v>
      </c>
      <c r="L162" s="146">
        <v>-85</v>
      </c>
      <c r="M162" s="147">
        <v>42</v>
      </c>
      <c r="N162" s="7"/>
      <c r="O162" s="62"/>
      <c r="P162" s="65"/>
      <c r="Q162" s="76">
        <v>682.186118163282</v>
      </c>
      <c r="R162" s="8">
        <f t="shared" si="3"/>
        <v>641.77865409059802</v>
      </c>
      <c r="S162" s="8">
        <f t="shared" si="4"/>
        <v>722.59358223596598</v>
      </c>
      <c r="T162" s="145">
        <v>682.186118163282</v>
      </c>
      <c r="U162" s="145">
        <v>40.407464072683979</v>
      </c>
      <c r="V162" s="146">
        <v>1226</v>
      </c>
      <c r="W162" s="146">
        <v>25</v>
      </c>
      <c r="X162" s="130">
        <v>-67.881650973349863</v>
      </c>
      <c r="Y162" s="130">
        <v>2.1341000000000001</v>
      </c>
      <c r="Z162" s="146">
        <v>-70</v>
      </c>
      <c r="AA162" s="147">
        <v>59</v>
      </c>
      <c r="AB162" s="7"/>
      <c r="AC162"/>
      <c r="AD162"/>
      <c r="AE162" s="76">
        <v>921.39353981685497</v>
      </c>
      <c r="AF162" s="205">
        <f t="shared" si="5"/>
        <v>882.39073607182297</v>
      </c>
      <c r="AG162" s="205">
        <f t="shared" si="6"/>
        <v>960.39634356188697</v>
      </c>
      <c r="AH162" s="145">
        <v>921.39353981685497</v>
      </c>
      <c r="AI162" s="145">
        <v>39.002803745031997</v>
      </c>
      <c r="AJ162" s="146">
        <v>1475</v>
      </c>
      <c r="AK162" s="146">
        <v>22</v>
      </c>
      <c r="AL162" s="130">
        <v>-69.615712770668921</v>
      </c>
      <c r="AM162" s="130">
        <v>1.7451999999999999</v>
      </c>
      <c r="AN162" s="146">
        <v>-61</v>
      </c>
      <c r="AO162" s="147">
        <v>48</v>
      </c>
      <c r="AP162" s="7"/>
      <c r="AQ162" s="7"/>
      <c r="AR162" s="62"/>
      <c r="AS162" s="62"/>
      <c r="AT162" s="62"/>
      <c r="AU162" s="62"/>
      <c r="AV162" s="67"/>
      <c r="AW162" s="7"/>
      <c r="AX162" s="7"/>
      <c r="AY162" s="7"/>
      <c r="AZ162" s="7"/>
      <c r="BG162" s="1" t="s">
        <v>488</v>
      </c>
      <c r="BH162" s="34" t="s">
        <v>489</v>
      </c>
      <c r="BI162" s="34" t="s">
        <v>490</v>
      </c>
      <c r="BJ162" s="34">
        <v>-104</v>
      </c>
      <c r="BK162" s="2">
        <v>25</v>
      </c>
    </row>
    <row r="163" spans="1:63" x14ac:dyDescent="0.2">
      <c r="A163" s="62"/>
      <c r="B163" s="65"/>
      <c r="C163" s="76">
        <v>2060.6101072860201</v>
      </c>
      <c r="D163" s="8">
        <f t="shared" si="1"/>
        <v>2019.2965639532852</v>
      </c>
      <c r="E163" s="8">
        <f t="shared" si="2"/>
        <v>2101.9236506187549</v>
      </c>
      <c r="F163" s="145">
        <v>2060.6101072860201</v>
      </c>
      <c r="G163" s="145">
        <v>41.313543332734959</v>
      </c>
      <c r="H163" s="146">
        <v>2438</v>
      </c>
      <c r="I163" s="146">
        <v>23</v>
      </c>
      <c r="J163" s="8">
        <v>-52.74386310620649</v>
      </c>
      <c r="K163" s="8">
        <v>1.6766000000000001</v>
      </c>
      <c r="L163" s="146">
        <v>-127</v>
      </c>
      <c r="M163" s="147">
        <v>41</v>
      </c>
      <c r="N163" s="7"/>
      <c r="O163" s="62"/>
      <c r="P163" s="65"/>
      <c r="Q163" s="76">
        <v>700.79349084064995</v>
      </c>
      <c r="R163" s="8">
        <f t="shared" si="3"/>
        <v>662.16252079216645</v>
      </c>
      <c r="S163" s="8">
        <f t="shared" si="4"/>
        <v>739.42446088913346</v>
      </c>
      <c r="T163" s="145">
        <v>700.79349084064995</v>
      </c>
      <c r="U163" s="145">
        <v>38.630970048483505</v>
      </c>
      <c r="V163" s="146">
        <v>1275</v>
      </c>
      <c r="W163" s="146">
        <v>25</v>
      </c>
      <c r="X163" s="130">
        <v>-71.449610904623768</v>
      </c>
      <c r="Y163" s="130">
        <v>2.1457999999999999</v>
      </c>
      <c r="Z163" s="146">
        <v>-45</v>
      </c>
      <c r="AA163" s="147">
        <v>55</v>
      </c>
      <c r="AB163" s="7"/>
      <c r="AC163"/>
      <c r="AD163"/>
      <c r="AE163" s="76">
        <v>938.268424324075</v>
      </c>
      <c r="AF163" s="205">
        <f t="shared" si="5"/>
        <v>902.14772793927148</v>
      </c>
      <c r="AG163" s="205">
        <f t="shared" si="6"/>
        <v>974.38912070887852</v>
      </c>
      <c r="AH163" s="145">
        <v>938.268424324075</v>
      </c>
      <c r="AI163" s="145">
        <v>36.120696384803523</v>
      </c>
      <c r="AJ163" s="146">
        <v>1486</v>
      </c>
      <c r="AK163" s="146">
        <v>22</v>
      </c>
      <c r="AL163" s="130">
        <v>-68.977827924599609</v>
      </c>
      <c r="AM163" s="130">
        <v>1.7383</v>
      </c>
      <c r="AN163" s="146">
        <v>-68</v>
      </c>
      <c r="AO163" s="147">
        <v>46</v>
      </c>
      <c r="AP163" s="7"/>
      <c r="AQ163" s="7"/>
      <c r="AR163" s="62"/>
      <c r="AS163" s="62"/>
      <c r="AT163" s="62"/>
      <c r="AU163" s="62"/>
      <c r="AV163" s="67"/>
      <c r="AW163" s="7"/>
      <c r="AX163" s="7"/>
      <c r="AY163" s="7"/>
      <c r="AZ163" s="7"/>
      <c r="BG163" s="1" t="s">
        <v>488</v>
      </c>
      <c r="BH163" s="34" t="s">
        <v>491</v>
      </c>
      <c r="BI163" s="34" t="s">
        <v>492</v>
      </c>
      <c r="BJ163" s="34">
        <v>-133</v>
      </c>
      <c r="BK163" s="2">
        <v>39</v>
      </c>
    </row>
    <row r="164" spans="1:63" x14ac:dyDescent="0.2">
      <c r="A164" s="62"/>
      <c r="B164" s="65"/>
      <c r="C164" s="76">
        <v>2069.4567396451798</v>
      </c>
      <c r="D164" s="8">
        <f t="shared" si="1"/>
        <v>2032.5627323709698</v>
      </c>
      <c r="E164" s="8">
        <f t="shared" si="2"/>
        <v>2106.3507469193901</v>
      </c>
      <c r="F164" s="145">
        <v>2069.4567396451798</v>
      </c>
      <c r="G164" s="145">
        <v>36.894007274210104</v>
      </c>
      <c r="H164" s="146">
        <v>2445</v>
      </c>
      <c r="I164" s="146">
        <v>23</v>
      </c>
      <c r="J164" s="8">
        <v>-52.661735868830604</v>
      </c>
      <c r="K164" s="8">
        <v>1.6293</v>
      </c>
      <c r="L164" s="146">
        <v>-128</v>
      </c>
      <c r="M164" s="147">
        <v>38</v>
      </c>
      <c r="N164" s="7"/>
      <c r="O164" s="62"/>
      <c r="P164" s="65"/>
      <c r="Q164" s="76">
        <v>713.59890545714097</v>
      </c>
      <c r="R164" s="8">
        <f t="shared" si="3"/>
        <v>686.33998030630141</v>
      </c>
      <c r="S164" s="8">
        <f t="shared" si="4"/>
        <v>740.85783060798053</v>
      </c>
      <c r="T164" s="145">
        <v>713.59890545714097</v>
      </c>
      <c r="U164" s="145">
        <v>27.258925150839502</v>
      </c>
      <c r="V164" s="146">
        <v>1264</v>
      </c>
      <c r="W164" s="146">
        <v>27</v>
      </c>
      <c r="X164" s="130">
        <v>-68.6455469007402</v>
      </c>
      <c r="Y164" s="130">
        <v>2.3267000000000002</v>
      </c>
      <c r="Z164" s="146">
        <v>-75</v>
      </c>
      <c r="AA164" s="147">
        <v>42</v>
      </c>
      <c r="AB164" s="7"/>
      <c r="AC164"/>
      <c r="AD164"/>
      <c r="AE164" s="76">
        <v>955.75941077917696</v>
      </c>
      <c r="AF164" s="205">
        <f t="shared" si="5"/>
        <v>919.82164209427742</v>
      </c>
      <c r="AG164" s="205">
        <f t="shared" si="6"/>
        <v>991.6971794640765</v>
      </c>
      <c r="AH164" s="145">
        <v>955.75941077917696</v>
      </c>
      <c r="AI164" s="145">
        <v>35.937768684899538</v>
      </c>
      <c r="AJ164" s="146">
        <v>1509</v>
      </c>
      <c r="AK164" s="146">
        <v>22</v>
      </c>
      <c r="AL164" s="130">
        <v>-69.713666970744328</v>
      </c>
      <c r="AM164" s="130">
        <v>1.7838000000000001</v>
      </c>
      <c r="AN164" s="146">
        <v>-63</v>
      </c>
      <c r="AO164" s="147">
        <v>45</v>
      </c>
      <c r="AP164" s="7"/>
      <c r="AQ164" s="7"/>
      <c r="AR164" s="62"/>
      <c r="AS164" s="62"/>
      <c r="AT164" s="62"/>
      <c r="AU164" s="7"/>
      <c r="AV164" s="7"/>
      <c r="AW164" s="7"/>
      <c r="AX164" s="7"/>
      <c r="AY164" s="7"/>
      <c r="AZ164" s="7"/>
      <c r="BG164" s="1" t="s">
        <v>488</v>
      </c>
      <c r="BH164" s="34" t="s">
        <v>493</v>
      </c>
      <c r="BI164" s="34" t="s">
        <v>494</v>
      </c>
      <c r="BJ164" s="34">
        <v>-199</v>
      </c>
      <c r="BK164" s="2">
        <v>42</v>
      </c>
    </row>
    <row r="165" spans="1:63" x14ac:dyDescent="0.2">
      <c r="A165" s="62"/>
      <c r="B165" s="65"/>
      <c r="C165" s="76">
        <v>2073.9748068016002</v>
      </c>
      <c r="D165" s="8">
        <f t="shared" si="1"/>
        <v>2037.89120135453</v>
      </c>
      <c r="E165" s="8">
        <f t="shared" si="2"/>
        <v>2110.0584122486703</v>
      </c>
      <c r="F165" s="145">
        <v>2073.9748068016002</v>
      </c>
      <c r="G165" s="145">
        <v>36.08360544707012</v>
      </c>
      <c r="H165" s="146">
        <v>2456</v>
      </c>
      <c r="I165" s="146">
        <v>23</v>
      </c>
      <c r="J165" s="8">
        <v>-53.43204035791593</v>
      </c>
      <c r="K165" s="8">
        <v>1.6640999999999999</v>
      </c>
      <c r="L165" s="146">
        <v>-120</v>
      </c>
      <c r="M165" s="147">
        <v>37</v>
      </c>
      <c r="N165" s="7"/>
      <c r="O165" s="62"/>
      <c r="P165" s="65"/>
      <c r="Q165" s="76">
        <v>725.47485080353897</v>
      </c>
      <c r="R165" s="8">
        <f t="shared" si="3"/>
        <v>702.1447443678145</v>
      </c>
      <c r="S165" s="8">
        <f t="shared" si="4"/>
        <v>748.80495723926344</v>
      </c>
      <c r="T165" s="145">
        <v>725.47485080353897</v>
      </c>
      <c r="U165" s="145">
        <v>23.330106435724474</v>
      </c>
      <c r="V165" s="146">
        <v>1329</v>
      </c>
      <c r="W165" s="146">
        <v>26</v>
      </c>
      <c r="X165" s="130">
        <v>-74.799510638399184</v>
      </c>
      <c r="Y165" s="130">
        <v>2.1892</v>
      </c>
      <c r="Z165" s="146">
        <v>-22</v>
      </c>
      <c r="AA165" s="147">
        <v>36</v>
      </c>
      <c r="AB165" s="7"/>
      <c r="AC165"/>
      <c r="AD165"/>
      <c r="AE165" s="76">
        <v>962.41154434444195</v>
      </c>
      <c r="AF165" s="205">
        <f t="shared" si="5"/>
        <v>940.41154434444195</v>
      </c>
      <c r="AG165" s="205">
        <f t="shared" si="6"/>
        <v>984.41154434444195</v>
      </c>
      <c r="AH165" s="145">
        <v>962.41154434444195</v>
      </c>
      <c r="AI165" s="145">
        <v>22</v>
      </c>
      <c r="AJ165" s="146">
        <v>1612</v>
      </c>
      <c r="AK165" s="146">
        <v>22</v>
      </c>
      <c r="AL165" s="61">
        <v>-80.838697337179525</v>
      </c>
      <c r="AM165" s="61">
        <v>1.6855</v>
      </c>
      <c r="AN165" s="146">
        <v>28</v>
      </c>
      <c r="AO165" s="147">
        <v>32</v>
      </c>
      <c r="AP165" s="62"/>
      <c r="AQ165" s="62"/>
      <c r="AR165" s="62"/>
      <c r="AS165" s="7"/>
      <c r="AT165" s="7"/>
      <c r="AU165" s="7"/>
      <c r="AV165" s="7"/>
      <c r="AW165" s="7"/>
      <c r="AX165" s="7"/>
      <c r="AY165" s="7"/>
      <c r="BG165" s="1" t="s">
        <v>488</v>
      </c>
      <c r="BH165" s="34" t="s">
        <v>495</v>
      </c>
      <c r="BI165" s="34" t="s">
        <v>496</v>
      </c>
      <c r="BJ165" s="34">
        <v>-243</v>
      </c>
      <c r="BK165" s="2">
        <v>45</v>
      </c>
    </row>
    <row r="166" spans="1:63" x14ac:dyDescent="0.2">
      <c r="A166" s="62"/>
      <c r="B166" s="65"/>
      <c r="C166" s="76">
        <v>2078.4329005998902</v>
      </c>
      <c r="D166" s="8">
        <f t="shared" si="1"/>
        <v>2041.8749342922704</v>
      </c>
      <c r="E166" s="8">
        <f t="shared" si="2"/>
        <v>2114.9908669075103</v>
      </c>
      <c r="F166" s="145">
        <v>2078.4329005998902</v>
      </c>
      <c r="G166" s="145">
        <v>36.557966307619871</v>
      </c>
      <c r="H166" s="68">
        <v>2420</v>
      </c>
      <c r="I166" s="68">
        <v>23</v>
      </c>
      <c r="J166" s="8">
        <v>-48.65358010311671</v>
      </c>
      <c r="K166" s="8">
        <v>1.635</v>
      </c>
      <c r="L166" s="146">
        <v>-150</v>
      </c>
      <c r="M166" s="147">
        <v>38</v>
      </c>
      <c r="N166" s="7"/>
      <c r="O166" s="62"/>
      <c r="P166" s="65"/>
      <c r="Q166" s="76">
        <v>737.06399649454295</v>
      </c>
      <c r="R166" s="8">
        <f t="shared" si="3"/>
        <v>716.39157615016302</v>
      </c>
      <c r="S166" s="8">
        <f t="shared" si="4"/>
        <v>757.73641683892288</v>
      </c>
      <c r="T166" s="145">
        <v>737.06399649454295</v>
      </c>
      <c r="U166" s="145">
        <v>20.672420344379987</v>
      </c>
      <c r="V166" s="146">
        <v>1319</v>
      </c>
      <c r="W166" s="146">
        <v>32</v>
      </c>
      <c r="X166" s="130">
        <v>-72.26974817237064</v>
      </c>
      <c r="Y166" s="130">
        <v>2.8064999999999998</v>
      </c>
      <c r="Z166" s="146">
        <v>-44</v>
      </c>
      <c r="AA166" s="147">
        <v>38</v>
      </c>
      <c r="AB166" s="7"/>
      <c r="AC166"/>
      <c r="AD166"/>
      <c r="AE166" s="76">
        <v>971.27307884019604</v>
      </c>
      <c r="AF166" s="205">
        <f t="shared" si="5"/>
        <v>949.27307884019604</v>
      </c>
      <c r="AG166" s="205">
        <f t="shared" si="6"/>
        <v>993.27307884019604</v>
      </c>
      <c r="AH166" s="145">
        <v>971.27307884019604</v>
      </c>
      <c r="AI166" s="145">
        <v>22</v>
      </c>
      <c r="AJ166" s="146">
        <v>1536</v>
      </c>
      <c r="AK166" s="146">
        <v>23</v>
      </c>
      <c r="AL166" s="61">
        <v>-71.115999822685794</v>
      </c>
      <c r="AM166" s="61">
        <v>1.8587</v>
      </c>
      <c r="AN166" s="146">
        <v>-56</v>
      </c>
      <c r="AO166" s="147">
        <v>31</v>
      </c>
      <c r="AP166" s="62"/>
      <c r="AQ166" s="62"/>
      <c r="AR166" s="62"/>
      <c r="AS166" s="7"/>
      <c r="AT166" s="7"/>
      <c r="AU166" s="7"/>
      <c r="AV166" s="7"/>
      <c r="AW166" s="7"/>
      <c r="AX166" s="7"/>
      <c r="AY166" s="7"/>
      <c r="BG166" s="1" t="s">
        <v>488</v>
      </c>
      <c r="BH166" s="34" t="s">
        <v>497</v>
      </c>
      <c r="BI166" s="34" t="s">
        <v>498</v>
      </c>
      <c r="BJ166" s="34">
        <v>-294</v>
      </c>
      <c r="BK166" s="2">
        <v>41</v>
      </c>
    </row>
    <row r="167" spans="1:63" ht="17" thickBot="1" x14ac:dyDescent="0.25">
      <c r="A167" s="62"/>
      <c r="B167" s="65"/>
      <c r="C167" s="76">
        <v>2082.7386655330197</v>
      </c>
      <c r="D167" s="8">
        <f t="shared" si="1"/>
        <v>2045.6380316123596</v>
      </c>
      <c r="E167" s="8">
        <f t="shared" si="2"/>
        <v>2119.8392994536798</v>
      </c>
      <c r="F167" s="145">
        <v>2082.7386655330197</v>
      </c>
      <c r="G167" s="145">
        <v>37.100633920660101</v>
      </c>
      <c r="H167" s="68">
        <v>2471</v>
      </c>
      <c r="I167" s="68">
        <v>23</v>
      </c>
      <c r="J167" s="8">
        <v>-54.144864061486444</v>
      </c>
      <c r="K167" s="8">
        <v>1.6179000000000001</v>
      </c>
      <c r="L167" s="146">
        <v>-112</v>
      </c>
      <c r="M167" s="147">
        <v>38</v>
      </c>
      <c r="N167" s="7"/>
      <c r="O167" s="62"/>
      <c r="P167" s="65"/>
      <c r="Q167" s="76">
        <v>750.05198482058495</v>
      </c>
      <c r="R167" s="8">
        <f t="shared" si="3"/>
        <v>729.95639388507448</v>
      </c>
      <c r="S167" s="8">
        <f t="shared" si="4"/>
        <v>770.14757575609542</v>
      </c>
      <c r="T167" s="145">
        <v>750.05198482058495</v>
      </c>
      <c r="U167" s="145">
        <v>20.095590935510529</v>
      </c>
      <c r="V167" s="146">
        <v>1247</v>
      </c>
      <c r="W167" s="146">
        <v>26</v>
      </c>
      <c r="X167" s="130">
        <v>-62.479424695539024</v>
      </c>
      <c r="Y167" s="130">
        <v>2.1936999999999998</v>
      </c>
      <c r="Z167" s="146">
        <v>-130</v>
      </c>
      <c r="AA167" s="147">
        <v>35</v>
      </c>
      <c r="AB167" s="7"/>
      <c r="AC167"/>
      <c r="AD167"/>
      <c r="AE167" s="77">
        <v>982.985412565763</v>
      </c>
      <c r="AF167" s="206">
        <f t="shared" si="5"/>
        <v>960.985412565763</v>
      </c>
      <c r="AG167" s="206">
        <f t="shared" si="6"/>
        <v>1004.985412565763</v>
      </c>
      <c r="AH167" s="42">
        <v>982.985412565763</v>
      </c>
      <c r="AI167" s="42">
        <v>22</v>
      </c>
      <c r="AJ167" s="4">
        <v>1599</v>
      </c>
      <c r="AK167" s="4">
        <v>23</v>
      </c>
      <c r="AL167" s="66">
        <v>-77.058834942308252</v>
      </c>
      <c r="AM167" s="66">
        <v>1.8142</v>
      </c>
      <c r="AN167" s="4">
        <v>-4</v>
      </c>
      <c r="AO167" s="5">
        <v>30</v>
      </c>
      <c r="AP167" s="62"/>
      <c r="AQ167" s="62"/>
      <c r="AR167" s="62"/>
      <c r="AS167" s="7"/>
      <c r="AT167" s="7"/>
      <c r="AU167" s="7"/>
      <c r="AV167" s="7"/>
      <c r="AW167" s="7"/>
      <c r="AX167" s="7"/>
      <c r="AY167" s="7"/>
      <c r="BG167" s="1" t="s">
        <v>488</v>
      </c>
      <c r="BH167" s="34" t="s">
        <v>499</v>
      </c>
      <c r="BI167" s="34" t="s">
        <v>500</v>
      </c>
      <c r="BJ167" s="34">
        <v>-383</v>
      </c>
      <c r="BK167" s="2">
        <v>37</v>
      </c>
    </row>
    <row r="168" spans="1:63" x14ac:dyDescent="0.2">
      <c r="A168" s="62"/>
      <c r="B168" s="65"/>
      <c r="C168" s="76">
        <v>2086.79974609394</v>
      </c>
      <c r="D168" s="8">
        <f t="shared" si="1"/>
        <v>2049.4721843970051</v>
      </c>
      <c r="E168" s="8">
        <f t="shared" si="2"/>
        <v>2124.127307790875</v>
      </c>
      <c r="F168" s="145">
        <v>2086.79974609394</v>
      </c>
      <c r="G168" s="145">
        <v>37.327561696935078</v>
      </c>
      <c r="H168" s="68">
        <v>2446</v>
      </c>
      <c r="I168" s="68">
        <v>23</v>
      </c>
      <c r="J168" s="8">
        <v>-50.712016418573924</v>
      </c>
      <c r="K168" s="8">
        <v>1.6351</v>
      </c>
      <c r="L168" s="146">
        <v>-140</v>
      </c>
      <c r="M168" s="147">
        <v>38</v>
      </c>
      <c r="N168" s="7"/>
      <c r="O168" s="62"/>
      <c r="P168" s="65"/>
      <c r="Q168" s="76">
        <v>765.22549256948298</v>
      </c>
      <c r="R168" s="8">
        <f t="shared" si="3"/>
        <v>741.95359047136003</v>
      </c>
      <c r="S168" s="8">
        <f t="shared" si="4"/>
        <v>788.49739466760593</v>
      </c>
      <c r="T168" s="145">
        <v>765.22549256948298</v>
      </c>
      <c r="U168" s="145">
        <v>23.271902098123007</v>
      </c>
      <c r="V168" s="146">
        <v>1314</v>
      </c>
      <c r="W168" s="146">
        <v>32</v>
      </c>
      <c r="X168" s="130">
        <v>-68.542605168525512</v>
      </c>
      <c r="Y168" s="130">
        <v>2.8622999999999998</v>
      </c>
      <c r="Z168" s="146">
        <v>-79</v>
      </c>
      <c r="AA168" s="147">
        <v>40</v>
      </c>
      <c r="AB168" s="7"/>
      <c r="AC168" s="7"/>
      <c r="AD168" s="7"/>
      <c r="AE168" s="7"/>
      <c r="AF168" s="7"/>
      <c r="AG168" s="7"/>
      <c r="AH168" s="7"/>
      <c r="AI168" s="7"/>
      <c r="AJ168" s="7"/>
      <c r="AK168" s="7"/>
      <c r="AL168" s="7"/>
      <c r="AM168" s="62"/>
      <c r="AN168" s="62"/>
      <c r="AO168" s="62"/>
      <c r="AP168" s="7"/>
      <c r="AQ168" s="7"/>
      <c r="AR168" s="7"/>
      <c r="AS168" s="7"/>
      <c r="AT168" s="7"/>
      <c r="AU168" s="7"/>
      <c r="AV168" s="7"/>
      <c r="BG168" s="1" t="s">
        <v>488</v>
      </c>
      <c r="BH168" s="34" t="s">
        <v>501</v>
      </c>
      <c r="BI168" s="34" t="s">
        <v>502</v>
      </c>
      <c r="BJ168" s="34">
        <v>-180</v>
      </c>
      <c r="BK168" s="2">
        <v>48</v>
      </c>
    </row>
    <row r="169" spans="1:63" x14ac:dyDescent="0.2">
      <c r="A169" s="62"/>
      <c r="B169" s="65"/>
      <c r="C169" s="76">
        <v>2092.7111462868902</v>
      </c>
      <c r="D169" s="8">
        <f t="shared" si="1"/>
        <v>2056.9578738218001</v>
      </c>
      <c r="E169" s="8">
        <f t="shared" si="2"/>
        <v>2128.4644187519802</v>
      </c>
      <c r="F169" s="145">
        <v>2092.7111462868902</v>
      </c>
      <c r="G169" s="145">
        <v>35.753272465089971</v>
      </c>
      <c r="H169" s="68">
        <v>2450</v>
      </c>
      <c r="I169" s="68">
        <v>25</v>
      </c>
      <c r="J169" s="8">
        <v>-50.477095135259773</v>
      </c>
      <c r="K169" s="8">
        <v>1.8259999999999998</v>
      </c>
      <c r="L169" s="146">
        <v>-141</v>
      </c>
      <c r="M169" s="147">
        <v>39</v>
      </c>
      <c r="N169" s="7"/>
      <c r="O169" s="62"/>
      <c r="P169" s="65"/>
      <c r="Q169" s="76">
        <v>776.79916231841503</v>
      </c>
      <c r="R169" s="8">
        <f t="shared" si="3"/>
        <v>756.8983732384695</v>
      </c>
      <c r="S169" s="8">
        <f t="shared" si="4"/>
        <v>796.69995139836055</v>
      </c>
      <c r="T169" s="145">
        <v>776.79916231841503</v>
      </c>
      <c r="U169" s="145">
        <v>19.900789079945525</v>
      </c>
      <c r="V169" s="146">
        <v>1310</v>
      </c>
      <c r="W169" s="146">
        <v>28</v>
      </c>
      <c r="X169" s="130">
        <v>-66.773931128044197</v>
      </c>
      <c r="Y169" s="130">
        <v>2.4271000000000003</v>
      </c>
      <c r="Z169" s="146">
        <v>-94</v>
      </c>
      <c r="AA169" s="147">
        <v>34</v>
      </c>
      <c r="AB169" s="7"/>
      <c r="AC169" s="7"/>
      <c r="AD169" s="7"/>
      <c r="AE169" s="7"/>
      <c r="AF169" s="7"/>
      <c r="AG169" s="7"/>
      <c r="AH169" s="7"/>
      <c r="AI169" s="7"/>
      <c r="AJ169" s="7"/>
      <c r="AK169" s="7"/>
      <c r="AL169" s="7"/>
      <c r="AM169" s="7"/>
      <c r="AN169" s="7"/>
      <c r="AO169" s="7"/>
      <c r="AP169" s="7"/>
      <c r="AQ169" s="7"/>
      <c r="AR169" s="7"/>
      <c r="AS169" s="7"/>
      <c r="AT169" s="7"/>
      <c r="AU169" s="7"/>
      <c r="AV169" s="7"/>
      <c r="BG169" s="1" t="s">
        <v>488</v>
      </c>
      <c r="BH169" s="34" t="s">
        <v>503</v>
      </c>
      <c r="BI169" s="34" t="s">
        <v>504</v>
      </c>
      <c r="BJ169" s="34">
        <v>-230</v>
      </c>
      <c r="BK169" s="2">
        <v>48</v>
      </c>
    </row>
    <row r="170" spans="1:63" x14ac:dyDescent="0.2">
      <c r="A170" s="62"/>
      <c r="B170" s="65"/>
      <c r="C170" s="76">
        <v>2100.7531219774901</v>
      </c>
      <c r="D170" s="8">
        <f t="shared" si="1"/>
        <v>2065.3320947789152</v>
      </c>
      <c r="E170" s="8">
        <f t="shared" si="2"/>
        <v>2136.1741491760649</v>
      </c>
      <c r="F170" s="145">
        <v>2100.7531219774901</v>
      </c>
      <c r="G170" s="145">
        <v>35.421027198574876</v>
      </c>
      <c r="H170" s="146">
        <v>2481</v>
      </c>
      <c r="I170" s="146">
        <v>22</v>
      </c>
      <c r="J170" s="8">
        <v>-53.253765633300311</v>
      </c>
      <c r="K170" s="8">
        <v>1.5968</v>
      </c>
      <c r="L170" s="146">
        <v>-116</v>
      </c>
      <c r="M170" s="147">
        <v>37</v>
      </c>
      <c r="N170" s="7"/>
      <c r="O170" s="62"/>
      <c r="P170" s="65"/>
      <c r="Q170" s="76">
        <v>795.67492709067801</v>
      </c>
      <c r="R170" s="8">
        <f t="shared" si="3"/>
        <v>769.59735659388298</v>
      </c>
      <c r="S170" s="8">
        <f t="shared" si="4"/>
        <v>821.75249758747304</v>
      </c>
      <c r="T170" s="145">
        <v>795.67492709067801</v>
      </c>
      <c r="U170" s="145">
        <v>26.077570496794976</v>
      </c>
      <c r="V170" s="146">
        <v>1358</v>
      </c>
      <c r="W170" s="146">
        <v>26</v>
      </c>
      <c r="X170" s="130">
        <v>-70.238466251625226</v>
      </c>
      <c r="Y170" s="130">
        <v>2.2542</v>
      </c>
      <c r="Z170" s="146">
        <v>-61</v>
      </c>
      <c r="AA170" s="147">
        <v>35</v>
      </c>
      <c r="AB170" s="7"/>
      <c r="AC170" s="7"/>
      <c r="AD170" s="7"/>
      <c r="AE170" s="7"/>
      <c r="AF170" s="7"/>
      <c r="AG170" s="7"/>
      <c r="AH170" s="7"/>
      <c r="AI170" s="7"/>
      <c r="AJ170" s="7"/>
      <c r="AK170" s="7"/>
      <c r="AL170" s="7"/>
      <c r="AM170" s="7"/>
      <c r="AN170" s="7"/>
      <c r="AO170" s="7"/>
      <c r="AP170" s="7"/>
      <c r="AQ170" s="7"/>
      <c r="AR170" s="7"/>
      <c r="AS170" s="7"/>
      <c r="AT170" s="7"/>
      <c r="AU170" s="7"/>
      <c r="AV170" s="7"/>
      <c r="BG170" s="1" t="s">
        <v>488</v>
      </c>
      <c r="BH170" s="34" t="s">
        <v>505</v>
      </c>
      <c r="BI170" s="34" t="s">
        <v>506</v>
      </c>
      <c r="BJ170" s="34">
        <v>-316</v>
      </c>
      <c r="BK170" s="2">
        <v>53</v>
      </c>
    </row>
    <row r="171" spans="1:63" x14ac:dyDescent="0.2">
      <c r="A171" s="62"/>
      <c r="B171" s="65"/>
      <c r="C171" s="76">
        <v>2108.1111954508601</v>
      </c>
      <c r="D171" s="8">
        <f t="shared" si="1"/>
        <v>2070.5752547954053</v>
      </c>
      <c r="E171" s="8">
        <f t="shared" si="2"/>
        <v>2145.647136106315</v>
      </c>
      <c r="F171" s="145">
        <v>2108.1111954508601</v>
      </c>
      <c r="G171" s="145">
        <v>37.535940655454958</v>
      </c>
      <c r="H171" s="68">
        <v>2490</v>
      </c>
      <c r="I171" s="68">
        <v>23</v>
      </c>
      <c r="J171" s="8">
        <v>-53.42595617252821</v>
      </c>
      <c r="K171" s="8">
        <v>1.6476</v>
      </c>
      <c r="L171" s="146">
        <v>-114</v>
      </c>
      <c r="M171" s="147">
        <v>38</v>
      </c>
      <c r="N171" s="7"/>
      <c r="O171" s="62"/>
      <c r="P171" s="65"/>
      <c r="Q171" s="76">
        <v>813.53772322777797</v>
      </c>
      <c r="R171" s="8">
        <f t="shared" si="3"/>
        <v>788.704973972978</v>
      </c>
      <c r="S171" s="8">
        <f t="shared" si="4"/>
        <v>838.37047248257795</v>
      </c>
      <c r="T171" s="145">
        <v>813.53772322777797</v>
      </c>
      <c r="U171" s="145">
        <v>24.832749254799978</v>
      </c>
      <c r="V171" s="146">
        <v>1341</v>
      </c>
      <c r="W171" s="146">
        <v>28</v>
      </c>
      <c r="X171" s="130">
        <v>-66.211745381665409</v>
      </c>
      <c r="Y171" s="130">
        <v>2.3712</v>
      </c>
      <c r="Z171" s="146">
        <v>-92</v>
      </c>
      <c r="AA171" s="147">
        <v>35</v>
      </c>
      <c r="AB171" s="7"/>
      <c r="AC171" s="7"/>
      <c r="AD171" s="7"/>
      <c r="AE171" s="7"/>
      <c r="AF171" s="7"/>
      <c r="AG171" s="7"/>
      <c r="AH171" s="7"/>
      <c r="AI171" s="7"/>
      <c r="AJ171" s="7"/>
      <c r="AK171" s="7"/>
      <c r="AL171" s="7"/>
      <c r="AM171" s="7"/>
      <c r="AN171" s="7"/>
      <c r="AO171" s="7"/>
      <c r="AP171" s="7"/>
      <c r="AQ171" s="7"/>
      <c r="AR171" s="7"/>
      <c r="AS171" s="7"/>
      <c r="AT171" s="7"/>
      <c r="AU171" s="7"/>
      <c r="AV171" s="7"/>
      <c r="BG171" s="1" t="s">
        <v>488</v>
      </c>
      <c r="BH171" s="34" t="s">
        <v>507</v>
      </c>
      <c r="BI171" s="34" t="s">
        <v>508</v>
      </c>
      <c r="BJ171" s="34">
        <v>-283</v>
      </c>
      <c r="BK171" s="2">
        <v>46</v>
      </c>
    </row>
    <row r="172" spans="1:63" x14ac:dyDescent="0.2">
      <c r="A172" s="62"/>
      <c r="B172" s="65"/>
      <c r="C172" s="76">
        <v>2119.55289878956</v>
      </c>
      <c r="D172" s="8">
        <f t="shared" si="1"/>
        <v>2086.6104077669252</v>
      </c>
      <c r="E172" s="8">
        <f t="shared" si="2"/>
        <v>2152.4953898121948</v>
      </c>
      <c r="F172" s="145">
        <v>2119.55289878956</v>
      </c>
      <c r="G172" s="145">
        <v>32.942491022635025</v>
      </c>
      <c r="H172" s="68">
        <v>2527</v>
      </c>
      <c r="I172" s="68">
        <v>23</v>
      </c>
      <c r="J172" s="8">
        <v>-56.487701390779186</v>
      </c>
      <c r="K172" s="8">
        <v>1.6113</v>
      </c>
      <c r="L172" s="146">
        <v>-85</v>
      </c>
      <c r="M172" s="147">
        <v>36</v>
      </c>
      <c r="N172" s="7"/>
      <c r="O172" s="62"/>
      <c r="P172" s="65"/>
      <c r="Q172" s="76">
        <v>820.609020309225</v>
      </c>
      <c r="R172" s="8">
        <f t="shared" si="3"/>
        <v>797.92422060162198</v>
      </c>
      <c r="S172" s="8">
        <f t="shared" si="4"/>
        <v>843.29382001682802</v>
      </c>
      <c r="T172" s="145">
        <v>820.609020309225</v>
      </c>
      <c r="U172" s="145">
        <v>22.684799707602963</v>
      </c>
      <c r="V172" s="146">
        <v>1385</v>
      </c>
      <c r="W172" s="146">
        <v>25</v>
      </c>
      <c r="X172" s="130">
        <v>-70.52238270772726</v>
      </c>
      <c r="Y172" s="130">
        <v>2.1305999999999998</v>
      </c>
      <c r="Z172" s="146">
        <v>-54</v>
      </c>
      <c r="AA172" s="147">
        <v>31</v>
      </c>
      <c r="AB172" s="7"/>
      <c r="AC172" s="7"/>
      <c r="AD172" s="7"/>
      <c r="AE172" s="7"/>
      <c r="AF172" s="7"/>
      <c r="AG172" s="7"/>
      <c r="AH172" s="7"/>
      <c r="AI172" s="7"/>
      <c r="AJ172" s="7"/>
      <c r="AK172" s="7"/>
      <c r="AL172" s="7"/>
      <c r="AM172" s="7"/>
      <c r="AN172" s="7"/>
      <c r="AO172" s="7"/>
      <c r="AP172" s="7"/>
      <c r="AQ172" s="7"/>
      <c r="AR172" s="7"/>
      <c r="AS172" s="7"/>
      <c r="AT172" s="7"/>
      <c r="AU172" s="7"/>
      <c r="AV172" s="7"/>
      <c r="BG172" s="1" t="s">
        <v>488</v>
      </c>
      <c r="BH172" s="34" t="s">
        <v>509</v>
      </c>
      <c r="BI172" s="34" t="s">
        <v>510</v>
      </c>
      <c r="BJ172" s="34">
        <v>-292</v>
      </c>
      <c r="BK172" s="2">
        <v>43</v>
      </c>
    </row>
    <row r="173" spans="1:63" x14ac:dyDescent="0.2">
      <c r="A173" s="62"/>
      <c r="B173" s="65"/>
      <c r="C173" s="76">
        <v>2130.42029113543</v>
      </c>
      <c r="D173" s="8">
        <f t="shared" si="1"/>
        <v>2096.0395547348548</v>
      </c>
      <c r="E173" s="8">
        <f t="shared" si="2"/>
        <v>2164.8010275360052</v>
      </c>
      <c r="F173" s="145">
        <v>2130.42029113543</v>
      </c>
      <c r="G173" s="145">
        <v>34.380736400575039</v>
      </c>
      <c r="H173" s="68">
        <v>2493</v>
      </c>
      <c r="I173" s="68">
        <v>22</v>
      </c>
      <c r="J173" s="8">
        <v>-51.286676177418222</v>
      </c>
      <c r="K173" s="8">
        <v>1.5969</v>
      </c>
      <c r="L173" s="146">
        <v>-128</v>
      </c>
      <c r="M173" s="147">
        <v>36</v>
      </c>
      <c r="N173" s="7"/>
      <c r="O173" s="62"/>
      <c r="P173" s="65"/>
      <c r="Q173" s="76">
        <v>830.38056727312903</v>
      </c>
      <c r="R173" s="8">
        <f t="shared" si="3"/>
        <v>807.21433533305208</v>
      </c>
      <c r="S173" s="8">
        <f t="shared" si="4"/>
        <v>853.54679921320599</v>
      </c>
      <c r="T173" s="145">
        <v>830.38056727312903</v>
      </c>
      <c r="U173" s="145">
        <v>23.166231940077012</v>
      </c>
      <c r="V173" s="146">
        <v>1375</v>
      </c>
      <c r="W173" s="146">
        <v>29</v>
      </c>
      <c r="X173" s="130">
        <v>-68.204977553594119</v>
      </c>
      <c r="Y173" s="130">
        <v>2.5021</v>
      </c>
      <c r="Z173" s="146">
        <v>-71</v>
      </c>
      <c r="AA173" s="147">
        <v>34</v>
      </c>
      <c r="AB173" s="7"/>
      <c r="AC173" s="7"/>
      <c r="AD173" s="7"/>
      <c r="AE173" s="7"/>
      <c r="AF173" s="7"/>
      <c r="AG173" s="7"/>
      <c r="AH173" s="7"/>
      <c r="AI173" s="7"/>
      <c r="AJ173" s="7"/>
      <c r="AK173" s="7"/>
      <c r="AL173" s="7"/>
      <c r="AM173" s="7"/>
      <c r="AN173" s="7"/>
      <c r="AO173" s="7"/>
      <c r="AP173" s="7"/>
      <c r="AQ173" s="7"/>
      <c r="AR173" s="7"/>
      <c r="AS173" s="7"/>
      <c r="AT173" s="7"/>
      <c r="AU173" s="7"/>
      <c r="AV173" s="7"/>
      <c r="BG173" s="1" t="s">
        <v>488</v>
      </c>
      <c r="BH173" s="34" t="s">
        <v>511</v>
      </c>
      <c r="BI173" s="34" t="s">
        <v>512</v>
      </c>
      <c r="BJ173" s="34">
        <v>-183</v>
      </c>
      <c r="BK173" s="2">
        <v>44</v>
      </c>
    </row>
    <row r="174" spans="1:63" x14ac:dyDescent="0.2">
      <c r="A174" s="62"/>
      <c r="B174" s="65"/>
      <c r="C174" s="76">
        <v>2135.17685090126</v>
      </c>
      <c r="D174" s="8">
        <f t="shared" si="1"/>
        <v>2101.7481953648398</v>
      </c>
      <c r="E174" s="8">
        <f t="shared" si="2"/>
        <v>2168.6055064376801</v>
      </c>
      <c r="F174" s="145">
        <v>2135.17685090126</v>
      </c>
      <c r="G174" s="145">
        <v>33.428655536420052</v>
      </c>
      <c r="H174" s="68">
        <v>2511</v>
      </c>
      <c r="I174" s="68">
        <v>22</v>
      </c>
      <c r="J174" s="8">
        <v>-52.832551440663345</v>
      </c>
      <c r="K174" s="8">
        <v>1.5931000000000002</v>
      </c>
      <c r="L174" s="146">
        <v>-113</v>
      </c>
      <c r="M174" s="147">
        <v>35</v>
      </c>
      <c r="N174" s="7"/>
      <c r="O174" s="62"/>
      <c r="P174" s="65"/>
      <c r="Q174" s="76">
        <v>846.72105761619798</v>
      </c>
      <c r="R174" s="8">
        <f t="shared" si="3"/>
        <v>822.36089776857602</v>
      </c>
      <c r="S174" s="8">
        <f t="shared" si="4"/>
        <v>871.08121746381994</v>
      </c>
      <c r="T174" s="145">
        <v>846.72105761619798</v>
      </c>
      <c r="U174" s="145">
        <v>24.360159847621958</v>
      </c>
      <c r="V174" s="146">
        <v>1437</v>
      </c>
      <c r="W174" s="146">
        <v>27</v>
      </c>
      <c r="X174" s="130">
        <v>-73.503659143740464</v>
      </c>
      <c r="Y174" s="130">
        <v>2.2787999999999999</v>
      </c>
      <c r="Z174" s="146">
        <v>-24</v>
      </c>
      <c r="AA174" s="147">
        <v>34</v>
      </c>
      <c r="AB174" s="7"/>
      <c r="AC174" s="7"/>
      <c r="AD174" s="7"/>
      <c r="AE174" s="7"/>
      <c r="AF174" s="7"/>
      <c r="AG174" s="7"/>
      <c r="AH174" s="7"/>
      <c r="AI174" s="7"/>
      <c r="AJ174" s="7"/>
      <c r="AK174" s="7"/>
      <c r="AL174" s="7"/>
      <c r="AM174" s="7"/>
      <c r="AN174" s="7"/>
      <c r="AO174" s="7"/>
      <c r="AP174" s="7"/>
      <c r="AQ174" s="7"/>
      <c r="AR174" s="7"/>
      <c r="AS174" s="7"/>
      <c r="AT174" s="7"/>
      <c r="AU174" s="7"/>
      <c r="AV174" s="7"/>
      <c r="BG174" s="1" t="s">
        <v>488</v>
      </c>
      <c r="BH174" s="34" t="s">
        <v>513</v>
      </c>
      <c r="BI174" s="34" t="s">
        <v>514</v>
      </c>
      <c r="BJ174" s="34">
        <v>-311</v>
      </c>
      <c r="BK174" s="2">
        <v>44</v>
      </c>
    </row>
    <row r="175" spans="1:63" x14ac:dyDescent="0.2">
      <c r="A175" s="62"/>
      <c r="B175" s="65"/>
      <c r="C175" s="76">
        <v>2139.6244414613197</v>
      </c>
      <c r="D175" s="8">
        <f t="shared" si="1"/>
        <v>2106.8046342176995</v>
      </c>
      <c r="E175" s="8">
        <f t="shared" si="2"/>
        <v>2172.44424870494</v>
      </c>
      <c r="F175" s="145">
        <v>2139.6244414613197</v>
      </c>
      <c r="G175" s="145">
        <v>32.819807243620104</v>
      </c>
      <c r="H175" s="68">
        <v>2500</v>
      </c>
      <c r="I175" s="68">
        <v>23</v>
      </c>
      <c r="J175" s="8">
        <v>-51.017386358292448</v>
      </c>
      <c r="K175" s="8">
        <v>1.6456999999999999</v>
      </c>
      <c r="L175" s="146">
        <v>-128</v>
      </c>
      <c r="M175" s="147">
        <v>35</v>
      </c>
      <c r="N175" s="7"/>
      <c r="O175" s="62"/>
      <c r="P175" s="65"/>
      <c r="Q175" s="76">
        <v>856.28392309614196</v>
      </c>
      <c r="R175" s="8">
        <f t="shared" si="3"/>
        <v>834.89308486275297</v>
      </c>
      <c r="S175" s="8">
        <f t="shared" si="4"/>
        <v>877.67476132953095</v>
      </c>
      <c r="T175" s="145">
        <v>856.28392309614196</v>
      </c>
      <c r="U175" s="145">
        <v>21.39083823338899</v>
      </c>
      <c r="V175" s="146">
        <v>1413</v>
      </c>
      <c r="W175" s="146">
        <v>26</v>
      </c>
      <c r="X175" s="130">
        <v>-69.638512246436136</v>
      </c>
      <c r="Y175" s="130">
        <v>2.2374000000000001</v>
      </c>
      <c r="Z175" s="146">
        <v>-55</v>
      </c>
      <c r="AA175" s="147">
        <v>32</v>
      </c>
      <c r="AB175" s="7"/>
      <c r="AC175" s="7"/>
      <c r="AD175" s="7"/>
      <c r="AE175" s="7"/>
      <c r="AF175" s="7"/>
      <c r="AG175" s="7"/>
      <c r="AH175" s="7"/>
      <c r="AI175" s="7"/>
      <c r="AJ175" s="7"/>
      <c r="AK175" s="7"/>
      <c r="AL175" s="7"/>
      <c r="AM175" s="7"/>
      <c r="AN175" s="7"/>
      <c r="AO175" s="7"/>
      <c r="AP175" s="7"/>
      <c r="AQ175" s="7"/>
      <c r="AR175" s="7"/>
      <c r="AS175" s="7"/>
      <c r="AT175" s="7"/>
      <c r="AU175" s="7"/>
      <c r="AV175" s="7"/>
      <c r="BG175" s="1" t="s">
        <v>488</v>
      </c>
      <c r="BH175" s="34" t="s">
        <v>515</v>
      </c>
      <c r="BI175" s="34" t="s">
        <v>516</v>
      </c>
      <c r="BJ175" s="34">
        <v>-306</v>
      </c>
      <c r="BK175" s="2">
        <v>39</v>
      </c>
    </row>
    <row r="176" spans="1:63" x14ac:dyDescent="0.2">
      <c r="A176" s="62"/>
      <c r="B176" s="65"/>
      <c r="C176" s="76">
        <v>2143.8179531319001</v>
      </c>
      <c r="D176" s="8">
        <f t="shared" si="1"/>
        <v>2111.3826552993801</v>
      </c>
      <c r="E176" s="8">
        <f t="shared" si="2"/>
        <v>2176.2532509644202</v>
      </c>
      <c r="F176" s="145">
        <v>2143.8179531319001</v>
      </c>
      <c r="G176" s="145">
        <v>32.435297832520192</v>
      </c>
      <c r="H176" s="146">
        <v>2504</v>
      </c>
      <c r="I176" s="146">
        <v>28</v>
      </c>
      <c r="J176" s="8">
        <v>-50.993134127988782</v>
      </c>
      <c r="K176" s="8">
        <v>2.0535999999999999</v>
      </c>
      <c r="L176" s="146">
        <v>-127</v>
      </c>
      <c r="M176" s="147">
        <v>38</v>
      </c>
      <c r="N176" s="7"/>
      <c r="O176" s="62"/>
      <c r="P176" s="65"/>
      <c r="Q176" s="76">
        <v>863.80230751860199</v>
      </c>
      <c r="R176" s="8">
        <f t="shared" si="3"/>
        <v>841.57248564611746</v>
      </c>
      <c r="S176" s="8">
        <f t="shared" si="4"/>
        <v>886.03212939108653</v>
      </c>
      <c r="T176" s="145">
        <v>863.80230751860199</v>
      </c>
      <c r="U176" s="145">
        <v>22.229821872484479</v>
      </c>
      <c r="V176" s="146">
        <v>1429</v>
      </c>
      <c r="W176" s="146">
        <v>27</v>
      </c>
      <c r="X176" s="130">
        <v>-70.742737959038962</v>
      </c>
      <c r="Y176" s="130">
        <v>2.3163</v>
      </c>
      <c r="Z176" s="146">
        <v>-46</v>
      </c>
      <c r="AA176" s="147">
        <v>34</v>
      </c>
      <c r="AB176" s="7"/>
      <c r="AC176" s="7"/>
      <c r="AD176" s="7"/>
      <c r="AE176" s="7"/>
      <c r="AF176" s="7"/>
      <c r="AG176" s="7"/>
      <c r="AH176" s="7"/>
      <c r="AI176" s="7"/>
      <c r="AJ176" s="7"/>
      <c r="AK176" s="7"/>
      <c r="AL176" s="7"/>
      <c r="AM176" s="7"/>
      <c r="AN176" s="7"/>
      <c r="AO176" s="7"/>
      <c r="AP176" s="7"/>
      <c r="AQ176" s="7"/>
      <c r="AR176" s="7"/>
      <c r="AS176" s="7"/>
      <c r="AT176" s="7"/>
      <c r="AU176" s="7"/>
      <c r="AV176" s="7"/>
      <c r="BG176" s="1" t="s">
        <v>488</v>
      </c>
      <c r="BH176" s="34" t="s">
        <v>517</v>
      </c>
      <c r="BI176" s="34" t="s">
        <v>518</v>
      </c>
      <c r="BJ176" s="34">
        <v>-213</v>
      </c>
      <c r="BK176" s="2">
        <v>45</v>
      </c>
    </row>
    <row r="177" spans="1:63" x14ac:dyDescent="0.2">
      <c r="A177" s="62"/>
      <c r="B177" s="65"/>
      <c r="C177" s="76">
        <v>2147.8122762292801</v>
      </c>
      <c r="D177" s="8">
        <f t="shared" si="1"/>
        <v>2115.64188840515</v>
      </c>
      <c r="E177" s="8">
        <f t="shared" si="2"/>
        <v>2179.9826640534102</v>
      </c>
      <c r="F177" s="145">
        <v>2147.8122762292801</v>
      </c>
      <c r="G177" s="145">
        <v>32.170387824130174</v>
      </c>
      <c r="H177" s="68">
        <v>2525</v>
      </c>
      <c r="I177" s="68">
        <v>23</v>
      </c>
      <c r="J177" s="8">
        <v>-53.04971082822896</v>
      </c>
      <c r="K177" s="8">
        <v>1.6006</v>
      </c>
      <c r="L177" s="146">
        <v>-109</v>
      </c>
      <c r="M177" s="147">
        <v>35</v>
      </c>
      <c r="N177" s="7"/>
      <c r="O177" s="62"/>
      <c r="P177" s="65"/>
      <c r="Q177" s="76">
        <v>869.98501034957098</v>
      </c>
      <c r="R177" s="8">
        <f t="shared" si="3"/>
        <v>844.44706569075993</v>
      </c>
      <c r="S177" s="8">
        <f t="shared" si="4"/>
        <v>895.52295500838204</v>
      </c>
      <c r="T177" s="145">
        <v>869.98501034957098</v>
      </c>
      <c r="U177" s="145">
        <v>25.537944658811</v>
      </c>
      <c r="V177" s="146">
        <v>1435</v>
      </c>
      <c r="W177" s="146">
        <v>27</v>
      </c>
      <c r="X177" s="130">
        <v>-70.722340116301524</v>
      </c>
      <c r="Y177" s="130">
        <v>2.2610000000000001</v>
      </c>
      <c r="Z177" s="146">
        <v>-48</v>
      </c>
      <c r="AA177" s="147">
        <v>37</v>
      </c>
      <c r="AB177" s="7"/>
      <c r="AC177" s="7"/>
      <c r="AD177" s="7"/>
      <c r="AE177" s="7"/>
      <c r="AF177" s="7"/>
      <c r="AG177" s="7"/>
      <c r="AH177" s="7"/>
      <c r="AI177" s="7"/>
      <c r="AJ177" s="7"/>
      <c r="AK177" s="7"/>
      <c r="AL177" s="7"/>
      <c r="AM177" s="7"/>
      <c r="AN177" s="7"/>
      <c r="AO177" s="7"/>
      <c r="AP177" s="7"/>
      <c r="AQ177" s="7"/>
      <c r="AR177" s="7"/>
      <c r="AS177" s="7"/>
      <c r="AT177" s="7"/>
      <c r="AU177" s="7"/>
      <c r="AV177" s="7"/>
      <c r="BG177" s="1" t="s">
        <v>488</v>
      </c>
      <c r="BH177" s="34" t="s">
        <v>519</v>
      </c>
      <c r="BI177" s="34" t="s">
        <v>520</v>
      </c>
      <c r="BJ177" s="34">
        <v>-196</v>
      </c>
      <c r="BK177" s="2">
        <v>41</v>
      </c>
    </row>
    <row r="178" spans="1:63" x14ac:dyDescent="0.2">
      <c r="A178" s="62"/>
      <c r="B178" s="65"/>
      <c r="C178" s="76">
        <v>2151.6623010697404</v>
      </c>
      <c r="D178" s="8">
        <f t="shared" si="1"/>
        <v>2118.9655952514649</v>
      </c>
      <c r="E178" s="8">
        <f t="shared" si="2"/>
        <v>2184.3590068880158</v>
      </c>
      <c r="F178" s="145">
        <v>2151.6623010697404</v>
      </c>
      <c r="G178" s="145">
        <v>32.69670581827522</v>
      </c>
      <c r="H178" s="68">
        <v>2525</v>
      </c>
      <c r="I178" s="68">
        <v>23</v>
      </c>
      <c r="J178" s="8">
        <v>-52.653657362167763</v>
      </c>
      <c r="K178" s="8">
        <v>1.6093999999999999</v>
      </c>
      <c r="L178" s="146">
        <v>-111</v>
      </c>
      <c r="M178" s="147">
        <v>35</v>
      </c>
      <c r="N178" s="7"/>
      <c r="O178" s="62"/>
      <c r="P178" s="65"/>
      <c r="Q178" s="76">
        <v>878.116458846461</v>
      </c>
      <c r="R178" s="8">
        <f t="shared" si="3"/>
        <v>850.96333812845955</v>
      </c>
      <c r="S178" s="8">
        <f t="shared" si="4"/>
        <v>905.26957956446245</v>
      </c>
      <c r="T178" s="145">
        <v>878.116458846461</v>
      </c>
      <c r="U178" s="145">
        <v>27.153120718001503</v>
      </c>
      <c r="V178" s="146">
        <v>1482</v>
      </c>
      <c r="W178" s="146">
        <v>27</v>
      </c>
      <c r="X178" s="130">
        <v>-75.232190768224626</v>
      </c>
      <c r="Y178" s="130">
        <v>2.3176999999999999</v>
      </c>
      <c r="Z178" s="146">
        <v>-10</v>
      </c>
      <c r="AA178" s="147">
        <v>39</v>
      </c>
      <c r="AB178" s="7"/>
      <c r="AC178" s="7"/>
      <c r="AD178" s="7"/>
      <c r="AE178" s="7"/>
      <c r="AF178" s="7"/>
      <c r="AG178" s="7"/>
      <c r="AH178" s="7"/>
      <c r="AI178" s="7"/>
      <c r="AJ178" s="7"/>
      <c r="AK178" s="7"/>
      <c r="AL178" s="7"/>
      <c r="AM178" s="7"/>
      <c r="AN178" s="7"/>
      <c r="AO178" s="7"/>
      <c r="AP178" s="7"/>
      <c r="AQ178" s="7"/>
      <c r="AR178" s="7"/>
      <c r="AS178" s="7"/>
      <c r="AT178" s="7"/>
      <c r="AU178" s="7"/>
      <c r="AV178" s="7"/>
      <c r="BG178" s="1" t="s">
        <v>488</v>
      </c>
      <c r="BH178" s="34" t="s">
        <v>521</v>
      </c>
      <c r="BI178" s="34" t="s">
        <v>522</v>
      </c>
      <c r="BJ178" s="34">
        <v>-181</v>
      </c>
      <c r="BK178" s="2">
        <v>48</v>
      </c>
    </row>
    <row r="179" spans="1:63" x14ac:dyDescent="0.2">
      <c r="A179" s="62"/>
      <c r="B179" s="65"/>
      <c r="C179" s="76">
        <v>2155.4229179695799</v>
      </c>
      <c r="D179" s="8">
        <f t="shared" si="1"/>
        <v>2122.46082332573</v>
      </c>
      <c r="E179" s="8">
        <f t="shared" si="2"/>
        <v>2188.3850126134298</v>
      </c>
      <c r="F179" s="145">
        <v>2155.4229179695799</v>
      </c>
      <c r="G179" s="145">
        <v>32.962094643850023</v>
      </c>
      <c r="H179" s="68">
        <v>2536</v>
      </c>
      <c r="I179" s="68">
        <v>22</v>
      </c>
      <c r="J179" s="8">
        <v>-53.53475514091155</v>
      </c>
      <c r="K179" s="8">
        <v>1.5832000000000002</v>
      </c>
      <c r="L179" s="146">
        <v>-103</v>
      </c>
      <c r="M179" s="147">
        <v>35</v>
      </c>
      <c r="N179" s="7"/>
      <c r="O179" s="62"/>
      <c r="P179" s="65"/>
      <c r="Q179" s="76">
        <v>888.49890599081505</v>
      </c>
      <c r="R179" s="8">
        <f t="shared" si="3"/>
        <v>859.43590189366955</v>
      </c>
      <c r="S179" s="8">
        <f t="shared" si="4"/>
        <v>917.56191008796054</v>
      </c>
      <c r="T179" s="145">
        <v>888.49890599081505</v>
      </c>
      <c r="U179" s="145">
        <v>29.063004097145495</v>
      </c>
      <c r="V179" s="146">
        <v>1463</v>
      </c>
      <c r="W179" s="146">
        <v>27</v>
      </c>
      <c r="X179" s="130">
        <v>-71.89130984985681</v>
      </c>
      <c r="Y179" s="130">
        <v>2.3083999999999998</v>
      </c>
      <c r="Z179" s="146">
        <v>-40</v>
      </c>
      <c r="AA179" s="147">
        <v>41</v>
      </c>
      <c r="AB179" s="7"/>
      <c r="AC179" s="7"/>
      <c r="AD179" s="7"/>
      <c r="AE179" s="7"/>
      <c r="AF179" s="7"/>
      <c r="AG179" s="7"/>
      <c r="AH179" s="7"/>
      <c r="AI179" s="7"/>
      <c r="AJ179" s="7"/>
      <c r="AK179" s="7"/>
      <c r="AL179" s="7"/>
      <c r="AM179" s="7"/>
      <c r="AN179" s="7"/>
      <c r="AO179" s="7"/>
      <c r="AP179" s="7"/>
      <c r="AQ179" s="7"/>
      <c r="AR179" s="7"/>
      <c r="AS179" s="7"/>
      <c r="AT179" s="7"/>
      <c r="AU179" s="7"/>
      <c r="AV179" s="7"/>
      <c r="BG179" s="1" t="s">
        <v>488</v>
      </c>
      <c r="BH179" s="34" t="s">
        <v>523</v>
      </c>
      <c r="BI179" s="34" t="s">
        <v>524</v>
      </c>
      <c r="BJ179" s="34">
        <v>-142</v>
      </c>
      <c r="BK179" s="2">
        <v>55</v>
      </c>
    </row>
    <row r="180" spans="1:63" x14ac:dyDescent="0.2">
      <c r="A180" s="62"/>
      <c r="B180" s="65"/>
      <c r="C180" s="76">
        <v>2159.1490172450599</v>
      </c>
      <c r="D180" s="8">
        <f t="shared" si="1"/>
        <v>2125.4701155048051</v>
      </c>
      <c r="E180" s="8">
        <f t="shared" si="2"/>
        <v>2192.8279189853147</v>
      </c>
      <c r="F180" s="145">
        <v>2159.1490172450599</v>
      </c>
      <c r="G180" s="145">
        <v>33.678901740255007</v>
      </c>
      <c r="H180" s="146">
        <v>2525</v>
      </c>
      <c r="I180" s="146">
        <v>27</v>
      </c>
      <c r="J180" s="8">
        <v>-51.727941660557164</v>
      </c>
      <c r="K180" s="8">
        <v>1.9970000000000001</v>
      </c>
      <c r="L180" s="146">
        <v>-116</v>
      </c>
      <c r="M180" s="147">
        <v>38</v>
      </c>
      <c r="N180" s="7"/>
      <c r="O180" s="62"/>
      <c r="P180" s="65"/>
      <c r="Q180" s="76">
        <v>900.79115935800701</v>
      </c>
      <c r="R180" s="8">
        <f t="shared" si="3"/>
        <v>854.84966517897101</v>
      </c>
      <c r="S180" s="8">
        <f t="shared" si="4"/>
        <v>946.73265353704301</v>
      </c>
      <c r="T180" s="145">
        <v>900.79115935800701</v>
      </c>
      <c r="U180" s="145">
        <v>45.941494179035999</v>
      </c>
      <c r="V180" s="146">
        <v>1442</v>
      </c>
      <c r="W180" s="146">
        <v>25</v>
      </c>
      <c r="X180" s="130">
        <v>-68.090238974824686</v>
      </c>
      <c r="Y180" s="130">
        <v>2.0387</v>
      </c>
      <c r="Z180" s="146">
        <v>-77</v>
      </c>
      <c r="AA180" s="147">
        <v>53</v>
      </c>
      <c r="AB180" s="7"/>
      <c r="AC180" s="7"/>
      <c r="AD180" s="7"/>
      <c r="AE180" s="7"/>
      <c r="AF180" s="7"/>
      <c r="AG180" s="7"/>
      <c r="AH180" s="7"/>
      <c r="AI180" s="7"/>
      <c r="AJ180" s="7"/>
      <c r="AK180" s="7"/>
      <c r="AL180" s="7"/>
      <c r="AM180" s="7"/>
      <c r="AN180" s="7"/>
      <c r="AO180" s="7"/>
      <c r="AP180" s="7"/>
      <c r="AQ180" s="7"/>
      <c r="AR180" s="7"/>
      <c r="AS180" s="7"/>
      <c r="AT180" s="7"/>
      <c r="AU180" s="7"/>
      <c r="AV180" s="7"/>
      <c r="BG180" s="1" t="s">
        <v>525</v>
      </c>
      <c r="BH180" s="34" t="s">
        <v>526</v>
      </c>
      <c r="BI180" s="34" t="s">
        <v>527</v>
      </c>
      <c r="BJ180" s="34">
        <v>-74</v>
      </c>
      <c r="BK180" s="2">
        <v>36</v>
      </c>
    </row>
    <row r="181" spans="1:63" x14ac:dyDescent="0.2">
      <c r="A181" s="62"/>
      <c r="B181" s="65"/>
      <c r="C181" s="76">
        <v>2162.8954892124802</v>
      </c>
      <c r="D181" s="8">
        <f t="shared" si="1"/>
        <v>2128.0593868287551</v>
      </c>
      <c r="E181" s="8">
        <f t="shared" si="2"/>
        <v>2197.7315915962054</v>
      </c>
      <c r="F181" s="145">
        <v>2162.8954892124802</v>
      </c>
      <c r="G181" s="145">
        <v>34.836102383725141</v>
      </c>
      <c r="H181" s="146">
        <v>2495</v>
      </c>
      <c r="I181" s="146">
        <v>26</v>
      </c>
      <c r="J181" s="8">
        <v>-47.758620775597336</v>
      </c>
      <c r="K181" s="8">
        <v>1.9578</v>
      </c>
      <c r="L181" s="146">
        <v>-149</v>
      </c>
      <c r="M181" s="147">
        <v>37</v>
      </c>
      <c r="N181" s="7"/>
      <c r="O181" s="62"/>
      <c r="P181" s="65"/>
      <c r="Q181" s="76">
        <v>939.72561249467901</v>
      </c>
      <c r="R181" s="8">
        <f t="shared" si="3"/>
        <v>890.16543739338249</v>
      </c>
      <c r="S181" s="8">
        <f t="shared" si="4"/>
        <v>989.28578759597553</v>
      </c>
      <c r="T181" s="145">
        <v>939.72561249467901</v>
      </c>
      <c r="U181" s="145">
        <v>49.560175101296522</v>
      </c>
      <c r="V181" s="146">
        <v>1446</v>
      </c>
      <c r="W181" s="146">
        <v>27</v>
      </c>
      <c r="X181" s="130">
        <v>-64.192609483140203</v>
      </c>
      <c r="Y181" s="130">
        <v>2.3264</v>
      </c>
      <c r="Z181" s="146">
        <v>-108</v>
      </c>
      <c r="AA181" s="147">
        <v>57</v>
      </c>
      <c r="AB181" s="7"/>
      <c r="AC181" s="7"/>
      <c r="AD181" s="7"/>
      <c r="AE181" s="7"/>
      <c r="AF181" s="7"/>
      <c r="AG181" s="7"/>
      <c r="AH181" s="7"/>
      <c r="AI181" s="7"/>
      <c r="AJ181" s="7"/>
      <c r="AK181" s="7"/>
      <c r="AL181" s="7"/>
      <c r="AM181" s="7"/>
      <c r="AN181" s="7"/>
      <c r="AO181" s="7"/>
      <c r="AP181" s="7"/>
      <c r="AQ181" s="7"/>
      <c r="AR181" s="7"/>
      <c r="AS181" s="7"/>
      <c r="AT181" s="7"/>
      <c r="AU181" s="7"/>
      <c r="AV181" s="7"/>
      <c r="BG181" s="1" t="s">
        <v>525</v>
      </c>
      <c r="BH181" s="34" t="s">
        <v>528</v>
      </c>
      <c r="BI181" s="34" t="s">
        <v>529</v>
      </c>
      <c r="BJ181" s="34">
        <v>-39</v>
      </c>
      <c r="BK181" s="2">
        <v>31</v>
      </c>
    </row>
    <row r="182" spans="1:63" x14ac:dyDescent="0.2">
      <c r="A182" s="62"/>
      <c r="B182" s="65"/>
      <c r="C182" s="76">
        <v>2170.66911248826</v>
      </c>
      <c r="D182" s="8">
        <f t="shared" si="1"/>
        <v>2133.3085217965199</v>
      </c>
      <c r="E182" s="8">
        <f t="shared" si="2"/>
        <v>2208.0297031800001</v>
      </c>
      <c r="F182" s="145">
        <v>2170.66911248826</v>
      </c>
      <c r="G182" s="145">
        <v>37.360590691740029</v>
      </c>
      <c r="H182" s="146">
        <v>2558</v>
      </c>
      <c r="I182" s="146">
        <v>23</v>
      </c>
      <c r="J182" s="8">
        <v>-54.355121616349479</v>
      </c>
      <c r="K182" s="8">
        <v>1.5949</v>
      </c>
      <c r="L182" s="146">
        <v>-91</v>
      </c>
      <c r="M182" s="147">
        <v>35</v>
      </c>
      <c r="N182" s="7"/>
      <c r="O182" s="62"/>
      <c r="P182" s="65"/>
      <c r="Q182" s="76">
        <v>966.87582483313395</v>
      </c>
      <c r="R182" s="8">
        <f t="shared" si="3"/>
        <v>920.3535075252139</v>
      </c>
      <c r="S182" s="8">
        <f t="shared" si="4"/>
        <v>1013.398142141054</v>
      </c>
      <c r="T182" s="145">
        <v>966.87582483313395</v>
      </c>
      <c r="U182" s="145">
        <v>46.522317307919991</v>
      </c>
      <c r="V182" s="146">
        <v>1521</v>
      </c>
      <c r="W182" s="146">
        <v>26</v>
      </c>
      <c r="X182" s="130">
        <v>-69.799773275030503</v>
      </c>
      <c r="Y182" s="130">
        <v>2.1560000000000001</v>
      </c>
      <c r="Z182" s="146">
        <v>-60</v>
      </c>
      <c r="AA182" s="147">
        <v>54</v>
      </c>
      <c r="AB182" s="7"/>
      <c r="AC182" s="7"/>
      <c r="AD182" s="7"/>
      <c r="AE182" s="7"/>
      <c r="AF182" s="7"/>
      <c r="AG182" s="7"/>
      <c r="AH182" s="7"/>
      <c r="AI182" s="7"/>
      <c r="AJ182" s="7"/>
      <c r="AK182" s="7"/>
      <c r="AL182" s="7"/>
      <c r="AM182" s="7"/>
      <c r="AN182" s="7"/>
      <c r="AO182" s="7"/>
      <c r="AP182" s="7"/>
      <c r="AQ182" s="7"/>
      <c r="AR182" s="7"/>
      <c r="AS182" s="7"/>
      <c r="AT182" s="7"/>
      <c r="AU182" s="7"/>
      <c r="AV182" s="7"/>
      <c r="BG182" s="1" t="s">
        <v>525</v>
      </c>
      <c r="BH182" s="34" t="s">
        <v>530</v>
      </c>
      <c r="BI182" s="34" t="s">
        <v>531</v>
      </c>
      <c r="BJ182" s="34">
        <v>-170</v>
      </c>
      <c r="BK182" s="2">
        <v>26</v>
      </c>
    </row>
    <row r="183" spans="1:63" x14ac:dyDescent="0.2">
      <c r="A183" s="62"/>
      <c r="B183" s="65"/>
      <c r="C183" s="76">
        <v>2176.4960189427998</v>
      </c>
      <c r="D183" s="8">
        <f t="shared" si="1"/>
        <v>2141.2169722138397</v>
      </c>
      <c r="E183" s="8">
        <f t="shared" si="2"/>
        <v>2211.7750656717599</v>
      </c>
      <c r="F183" s="145">
        <v>2176.4960189427998</v>
      </c>
      <c r="G183" s="145">
        <v>35.279046728960097</v>
      </c>
      <c r="H183" s="146">
        <v>2532</v>
      </c>
      <c r="I183" s="146">
        <v>25</v>
      </c>
      <c r="J183" s="8">
        <v>-50.586661629693388</v>
      </c>
      <c r="K183" s="8">
        <v>1.8431999999999999</v>
      </c>
      <c r="L183" s="146">
        <v>-120</v>
      </c>
      <c r="M183" s="147">
        <v>35</v>
      </c>
      <c r="N183" s="7"/>
      <c r="O183" s="62"/>
      <c r="P183" s="65"/>
      <c r="Q183" s="76">
        <v>990.37972488021398</v>
      </c>
      <c r="R183" s="8">
        <f t="shared" si="3"/>
        <v>932.51406889823943</v>
      </c>
      <c r="S183" s="8">
        <f t="shared" si="4"/>
        <v>1048.2453808621885</v>
      </c>
      <c r="T183" s="145">
        <v>990.37972488021398</v>
      </c>
      <c r="U183" s="145">
        <v>57.865655981974555</v>
      </c>
      <c r="V183" s="146">
        <v>1540</v>
      </c>
      <c r="W183" s="146">
        <v>25</v>
      </c>
      <c r="X183" s="130">
        <v>-69.444977957575091</v>
      </c>
      <c r="Y183" s="130">
        <v>2.0589</v>
      </c>
      <c r="Z183" s="146">
        <v>-65</v>
      </c>
      <c r="AA183" s="147">
        <v>64</v>
      </c>
      <c r="AB183" s="7"/>
      <c r="AC183" s="7"/>
      <c r="AD183" s="7"/>
      <c r="AE183" s="7"/>
      <c r="AF183" s="7"/>
      <c r="AG183" s="7"/>
      <c r="AH183" s="7"/>
      <c r="AI183" s="7"/>
      <c r="AJ183" s="7"/>
      <c r="AK183" s="7"/>
      <c r="AL183" s="7"/>
      <c r="AM183" s="7"/>
      <c r="AN183" s="7"/>
      <c r="AO183" s="7"/>
      <c r="AP183" s="7"/>
      <c r="AQ183" s="7"/>
      <c r="AR183" s="7"/>
      <c r="AS183" s="7"/>
      <c r="AT183" s="7"/>
      <c r="AU183" s="7"/>
      <c r="AV183" s="7"/>
      <c r="BG183" s="1" t="s">
        <v>525</v>
      </c>
      <c r="BH183" s="34" t="s">
        <v>532</v>
      </c>
      <c r="BI183" s="34" t="s">
        <v>533</v>
      </c>
      <c r="BJ183" s="34">
        <v>-142</v>
      </c>
      <c r="BK183" s="2">
        <v>31</v>
      </c>
    </row>
    <row r="184" spans="1:63" x14ac:dyDescent="0.2">
      <c r="A184" s="62"/>
      <c r="B184" s="65"/>
      <c r="C184" s="76">
        <v>2184.7568990407199</v>
      </c>
      <c r="D184" s="8">
        <f t="shared" si="1"/>
        <v>2152.238085025665</v>
      </c>
      <c r="E184" s="8">
        <f t="shared" si="2"/>
        <v>2217.2757130557748</v>
      </c>
      <c r="F184" s="145">
        <v>2184.7568990407199</v>
      </c>
      <c r="G184" s="145">
        <v>32.518814015054964</v>
      </c>
      <c r="H184" s="146">
        <v>2521</v>
      </c>
      <c r="I184" s="146">
        <v>26</v>
      </c>
      <c r="J184" s="8">
        <v>-48.326362016535064</v>
      </c>
      <c r="K184" s="8">
        <v>1.8869</v>
      </c>
      <c r="L184" s="146">
        <v>-137</v>
      </c>
      <c r="M184" s="147">
        <v>34</v>
      </c>
      <c r="N184" s="7"/>
      <c r="O184" s="62"/>
      <c r="P184" s="65"/>
      <c r="Q184" s="76">
        <v>1022.91179047552</v>
      </c>
      <c r="R184" s="8">
        <f t="shared" si="3"/>
        <v>966.79397625222009</v>
      </c>
      <c r="S184" s="8">
        <f t="shared" si="4"/>
        <v>1079.0296046988199</v>
      </c>
      <c r="T184" s="145">
        <v>1022.91179047552</v>
      </c>
      <c r="U184" s="145">
        <v>56.117814223299945</v>
      </c>
      <c r="V184" s="146">
        <v>1610</v>
      </c>
      <c r="W184" s="146">
        <v>25</v>
      </c>
      <c r="X184" s="130">
        <v>-73.879679527700802</v>
      </c>
      <c r="Y184" s="130">
        <v>2.0228999999999999</v>
      </c>
      <c r="Z184" s="146">
        <v>-30</v>
      </c>
      <c r="AA184" s="147">
        <v>59</v>
      </c>
      <c r="AB184" s="7"/>
      <c r="AC184" s="7"/>
      <c r="AD184" s="7"/>
      <c r="AE184" s="7"/>
      <c r="AF184" s="7"/>
      <c r="AG184" s="7"/>
      <c r="AH184" s="7"/>
      <c r="AI184" s="7"/>
      <c r="AJ184" s="7"/>
      <c r="AK184" s="7"/>
      <c r="AL184" s="7"/>
      <c r="AM184" s="7"/>
      <c r="AN184" s="7"/>
      <c r="AO184" s="7"/>
      <c r="AP184" s="7"/>
      <c r="AQ184" s="7"/>
      <c r="AR184" s="7"/>
      <c r="AS184" s="7"/>
      <c r="AT184" s="7"/>
      <c r="AU184" s="7"/>
      <c r="AV184" s="7"/>
      <c r="BG184" s="1" t="s">
        <v>525</v>
      </c>
      <c r="BH184" s="34" t="s">
        <v>534</v>
      </c>
      <c r="BI184" s="34" t="s">
        <v>535</v>
      </c>
      <c r="BJ184" s="34">
        <v>-153</v>
      </c>
      <c r="BK184" s="2">
        <v>21</v>
      </c>
    </row>
    <row r="185" spans="1:63" x14ac:dyDescent="0.2">
      <c r="A185" s="62"/>
      <c r="B185" s="65"/>
      <c r="C185" s="76">
        <v>2193.7277790869502</v>
      </c>
      <c r="D185" s="8">
        <f t="shared" si="1"/>
        <v>2161.4064396828603</v>
      </c>
      <c r="E185" s="8">
        <f t="shared" si="2"/>
        <v>2226.0491184910402</v>
      </c>
      <c r="F185" s="145">
        <v>2193.7277790869502</v>
      </c>
      <c r="G185" s="145">
        <v>32.32133940408999</v>
      </c>
      <c r="H185" s="146">
        <v>2575</v>
      </c>
      <c r="I185" s="146">
        <v>25</v>
      </c>
      <c r="J185" s="8">
        <v>-53.655406026348437</v>
      </c>
      <c r="K185" s="8">
        <v>1.8484</v>
      </c>
      <c r="L185" s="146">
        <v>-89</v>
      </c>
      <c r="M185" s="147">
        <v>33</v>
      </c>
      <c r="N185" s="7"/>
      <c r="O185" s="62"/>
      <c r="P185" s="65"/>
      <c r="Q185" s="76">
        <v>1059.26250338257</v>
      </c>
      <c r="R185" s="8">
        <f t="shared" si="3"/>
        <v>1028.2210997557299</v>
      </c>
      <c r="S185" s="8">
        <f t="shared" si="4"/>
        <v>1090.3039070094101</v>
      </c>
      <c r="T185" s="145">
        <v>1059.26250338257</v>
      </c>
      <c r="U185" s="145">
        <v>31.041403626839951</v>
      </c>
      <c r="V185" s="146">
        <v>1655</v>
      </c>
      <c r="W185" s="146">
        <v>25</v>
      </c>
      <c r="X185" s="130">
        <v>-74.954987571574264</v>
      </c>
      <c r="Y185" s="130">
        <v>2.0194000000000001</v>
      </c>
      <c r="Z185" s="146">
        <v>-13</v>
      </c>
      <c r="AA185" s="147">
        <v>36</v>
      </c>
      <c r="AB185" s="7"/>
      <c r="AC185" s="7"/>
      <c r="AD185" s="7"/>
      <c r="AE185" s="7"/>
      <c r="AF185" s="7"/>
      <c r="AG185" s="7"/>
      <c r="AH185" s="7"/>
      <c r="AI185" s="7"/>
      <c r="AJ185" s="7"/>
      <c r="AK185" s="7"/>
      <c r="AL185" s="7"/>
      <c r="AM185" s="7"/>
      <c r="AN185" s="7"/>
      <c r="AO185" s="7"/>
      <c r="AP185" s="7"/>
      <c r="AQ185" s="7"/>
      <c r="AR185" s="7"/>
      <c r="AS185" s="7"/>
      <c r="AT185" s="7"/>
      <c r="AU185" s="7"/>
      <c r="AV185" s="7"/>
      <c r="BG185" s="1" t="s">
        <v>525</v>
      </c>
      <c r="BH185" s="34" t="s">
        <v>536</v>
      </c>
      <c r="BI185" s="34" t="s">
        <v>537</v>
      </c>
      <c r="BJ185" s="34">
        <v>-164</v>
      </c>
      <c r="BK185" s="2">
        <v>46</v>
      </c>
    </row>
    <row r="186" spans="1:63" x14ac:dyDescent="0.2">
      <c r="A186" s="62"/>
      <c r="B186" s="65"/>
      <c r="C186" s="76">
        <v>2201.6846853863999</v>
      </c>
      <c r="D186" s="8">
        <f t="shared" si="1"/>
        <v>2166.4666950057949</v>
      </c>
      <c r="E186" s="8">
        <f t="shared" si="2"/>
        <v>2236.9026757670049</v>
      </c>
      <c r="F186" s="145">
        <v>2201.6846853863999</v>
      </c>
      <c r="G186" s="145">
        <v>35.217990380605137</v>
      </c>
      <c r="H186" s="146">
        <v>2534</v>
      </c>
      <c r="I186" s="146">
        <v>34</v>
      </c>
      <c r="J186" s="8">
        <v>-47.946658347243208</v>
      </c>
      <c r="K186" s="8">
        <v>2.6126</v>
      </c>
      <c r="L186" s="146">
        <v>-134</v>
      </c>
      <c r="M186" s="147">
        <v>42</v>
      </c>
      <c r="N186" s="7"/>
      <c r="O186" s="62"/>
      <c r="P186" s="62"/>
      <c r="Q186" s="76">
        <v>1125.6167357227901</v>
      </c>
      <c r="R186" s="8">
        <f t="shared" si="3"/>
        <v>1095.0192149316151</v>
      </c>
      <c r="S186" s="8">
        <f t="shared" si="4"/>
        <v>1156.214256513965</v>
      </c>
      <c r="T186" s="145">
        <v>1125.6167357227901</v>
      </c>
      <c r="U186" s="145">
        <v>30.597520791174929</v>
      </c>
      <c r="V186" s="146">
        <v>1674</v>
      </c>
      <c r="W186" s="146">
        <v>26</v>
      </c>
      <c r="X186" s="130">
        <v>-69.794705586079701</v>
      </c>
      <c r="Y186" s="130">
        <v>2.1169000000000002</v>
      </c>
      <c r="Z186" s="146">
        <v>-54</v>
      </c>
      <c r="AA186" s="147">
        <v>39</v>
      </c>
      <c r="AB186" s="7"/>
      <c r="AC186" s="7"/>
      <c r="AD186" s="7"/>
      <c r="AE186" s="7"/>
      <c r="AF186" s="7"/>
      <c r="AG186" s="7"/>
      <c r="AH186" s="7"/>
      <c r="AI186" s="7"/>
      <c r="AJ186" s="7"/>
      <c r="AK186" s="7"/>
      <c r="AL186" s="7"/>
      <c r="AM186" s="7"/>
      <c r="AN186" s="7"/>
      <c r="AO186" s="7"/>
      <c r="AP186" s="7"/>
      <c r="AQ186" s="7"/>
      <c r="AR186" s="7"/>
      <c r="AS186" s="7"/>
      <c r="AT186" s="7"/>
      <c r="AU186" s="7"/>
      <c r="AV186" s="7"/>
      <c r="BG186" s="1" t="s">
        <v>525</v>
      </c>
      <c r="BH186" s="34" t="s">
        <v>538</v>
      </c>
      <c r="BI186" s="34" t="s">
        <v>539</v>
      </c>
      <c r="BJ186" s="34">
        <v>-89</v>
      </c>
      <c r="BK186" s="2">
        <v>21</v>
      </c>
    </row>
    <row r="187" spans="1:63" x14ac:dyDescent="0.2">
      <c r="A187" s="62"/>
      <c r="B187" s="65"/>
      <c r="C187" s="76">
        <v>2206.9036442439801</v>
      </c>
      <c r="D187" s="8">
        <f t="shared" si="1"/>
        <v>2168.9412310928301</v>
      </c>
      <c r="E187" s="8">
        <f t="shared" si="2"/>
        <v>2244.8660573951302</v>
      </c>
      <c r="F187" s="145">
        <v>2206.9036442439801</v>
      </c>
      <c r="G187" s="145">
        <v>37.96241315115001</v>
      </c>
      <c r="H187" s="146">
        <v>2576</v>
      </c>
      <c r="I187" s="146">
        <v>22</v>
      </c>
      <c r="J187" s="8">
        <v>-52.337696267379165</v>
      </c>
      <c r="K187" s="8">
        <v>1.5306</v>
      </c>
      <c r="L187" s="146">
        <v>-95</v>
      </c>
      <c r="M187" s="147">
        <v>34</v>
      </c>
      <c r="N187" s="7"/>
      <c r="O187" s="62"/>
      <c r="P187" s="62"/>
      <c r="Q187" s="76">
        <v>1163.86883569619</v>
      </c>
      <c r="R187" s="8">
        <f t="shared" si="3"/>
        <v>1124.26991742052</v>
      </c>
      <c r="S187" s="8">
        <f t="shared" si="4"/>
        <v>1203.46775397186</v>
      </c>
      <c r="T187" s="145">
        <v>1163.86883569619</v>
      </c>
      <c r="U187" s="145">
        <v>39.59891827567003</v>
      </c>
      <c r="V187" s="146">
        <v>1664</v>
      </c>
      <c r="W187" s="146">
        <v>25</v>
      </c>
      <c r="X187" s="130">
        <v>-64.258741057046535</v>
      </c>
      <c r="Y187" s="130">
        <v>2.0676000000000001</v>
      </c>
      <c r="Z187" s="146">
        <v>-97</v>
      </c>
      <c r="AA187" s="147">
        <v>43</v>
      </c>
      <c r="AB187" s="7"/>
      <c r="AC187" s="7"/>
      <c r="AD187" s="7"/>
      <c r="AE187" s="7"/>
      <c r="AF187" s="7"/>
      <c r="AG187" s="7"/>
      <c r="AH187" s="7"/>
      <c r="AI187" s="7"/>
      <c r="AJ187" s="7"/>
      <c r="AK187" s="7"/>
      <c r="AL187" s="7"/>
      <c r="AM187" s="7"/>
      <c r="AN187" s="7"/>
      <c r="AO187" s="7"/>
      <c r="AP187" s="7"/>
      <c r="AQ187" s="7"/>
      <c r="AR187" s="7"/>
      <c r="AS187" s="7"/>
      <c r="AT187" s="7"/>
      <c r="AU187" s="7"/>
      <c r="AV187" s="7"/>
      <c r="BG187" s="1" t="s">
        <v>525</v>
      </c>
      <c r="BH187" s="34" t="s">
        <v>540</v>
      </c>
      <c r="BI187" s="34" t="s">
        <v>541</v>
      </c>
      <c r="BJ187" s="34">
        <v>-129</v>
      </c>
      <c r="BK187" s="2">
        <v>21</v>
      </c>
    </row>
    <row r="188" spans="1:63" x14ac:dyDescent="0.2">
      <c r="A188" s="62"/>
      <c r="B188" s="65"/>
      <c r="C188" s="76">
        <v>2210.1330763557503</v>
      </c>
      <c r="D188" s="8">
        <f t="shared" si="1"/>
        <v>2172.8123320700852</v>
      </c>
      <c r="E188" s="8">
        <f t="shared" si="2"/>
        <v>2247.4538206414154</v>
      </c>
      <c r="F188" s="145">
        <v>2210.1330763557503</v>
      </c>
      <c r="G188" s="145">
        <v>37.320744285665121</v>
      </c>
      <c r="H188" s="146">
        <v>2593</v>
      </c>
      <c r="I188" s="146">
        <v>26</v>
      </c>
      <c r="J188" s="8">
        <v>-53.94575898793952</v>
      </c>
      <c r="K188" s="8">
        <v>1.8806</v>
      </c>
      <c r="L188" s="146">
        <v>-82</v>
      </c>
      <c r="M188" s="147">
        <v>37</v>
      </c>
      <c r="N188" s="7"/>
      <c r="O188" s="62"/>
      <c r="P188" s="62"/>
      <c r="Q188" s="76">
        <v>1194.4560910308701</v>
      </c>
      <c r="R188" s="8">
        <f t="shared" si="3"/>
        <v>1129.1969501967251</v>
      </c>
      <c r="S188" s="8">
        <f t="shared" si="4"/>
        <v>1259.7152318650151</v>
      </c>
      <c r="T188" s="145">
        <v>1194.4560910308701</v>
      </c>
      <c r="U188" s="145">
        <v>65.259140834145001</v>
      </c>
      <c r="V188" s="146">
        <v>1715</v>
      </c>
      <c r="W188" s="146">
        <v>25</v>
      </c>
      <c r="X188" s="130">
        <v>-66.587280769634276</v>
      </c>
      <c r="Y188" s="130">
        <v>2.0328999999999997</v>
      </c>
      <c r="Z188" s="146">
        <v>-81</v>
      </c>
      <c r="AA188" s="147">
        <v>73</v>
      </c>
      <c r="AB188" s="7"/>
      <c r="AC188" s="7"/>
      <c r="AD188" s="7"/>
      <c r="AE188" s="7"/>
      <c r="AF188" s="7"/>
      <c r="AG188" s="7"/>
      <c r="AH188" s="7"/>
      <c r="AI188" s="7"/>
      <c r="AJ188" s="7"/>
      <c r="AK188" s="7"/>
      <c r="AL188" s="7"/>
      <c r="AM188" s="7"/>
      <c r="AN188" s="7"/>
      <c r="AO188" s="7"/>
      <c r="AP188" s="7"/>
      <c r="AQ188" s="7"/>
      <c r="AR188" s="7"/>
      <c r="AS188" s="7"/>
      <c r="AT188" s="7"/>
      <c r="AU188" s="7"/>
      <c r="AV188" s="7"/>
      <c r="BG188" s="1" t="s">
        <v>525</v>
      </c>
      <c r="BH188" s="34" t="s">
        <v>542</v>
      </c>
      <c r="BI188" s="34" t="s">
        <v>543</v>
      </c>
      <c r="BJ188" s="34">
        <v>-130</v>
      </c>
      <c r="BK188" s="2">
        <v>22</v>
      </c>
    </row>
    <row r="189" spans="1:63" x14ac:dyDescent="0.2">
      <c r="A189" s="62"/>
      <c r="B189" s="65"/>
      <c r="C189" s="76">
        <v>2213.2752897952901</v>
      </c>
      <c r="D189" s="8">
        <f t="shared" si="1"/>
        <v>2176.62601201591</v>
      </c>
      <c r="E189" s="8">
        <f t="shared" si="2"/>
        <v>2249.9245675746702</v>
      </c>
      <c r="F189" s="145">
        <v>2213.2752897952901</v>
      </c>
      <c r="G189" s="145">
        <v>36.6492777793801</v>
      </c>
      <c r="H189" s="146">
        <v>2590</v>
      </c>
      <c r="I189" s="146">
        <v>31</v>
      </c>
      <c r="J189" s="8">
        <v>-53.226513019127729</v>
      </c>
      <c r="K189" s="8">
        <v>2.3071999999999999</v>
      </c>
      <c r="L189" s="146">
        <v>-87</v>
      </c>
      <c r="M189" s="147">
        <v>40</v>
      </c>
      <c r="N189" s="7"/>
      <c r="O189" s="62"/>
      <c r="P189" s="62"/>
      <c r="Q189" s="76">
        <v>1235.38321996687</v>
      </c>
      <c r="R189" s="8">
        <f t="shared" si="3"/>
        <v>1171.9217149768351</v>
      </c>
      <c r="S189" s="8">
        <f t="shared" si="4"/>
        <v>1298.8447249569049</v>
      </c>
      <c r="T189" s="145">
        <v>1235.38321996687</v>
      </c>
      <c r="U189" s="145">
        <v>63.461504990034996</v>
      </c>
      <c r="V189" s="146">
        <v>1764</v>
      </c>
      <c r="W189" s="146">
        <v>25</v>
      </c>
      <c r="X189" s="130">
        <v>-67.578136528215865</v>
      </c>
      <c r="Y189" s="130">
        <v>2.0070999999999999</v>
      </c>
      <c r="Z189" s="146">
        <v>-80</v>
      </c>
      <c r="AA189" s="147">
        <v>73</v>
      </c>
      <c r="AB189" s="7"/>
      <c r="AC189" s="7"/>
      <c r="AD189" s="7"/>
      <c r="AE189" s="7"/>
      <c r="AF189" s="7"/>
      <c r="AG189" s="7"/>
      <c r="AH189" s="7"/>
      <c r="AI189" s="7"/>
      <c r="AJ189" s="7"/>
      <c r="AK189" s="7"/>
      <c r="AL189" s="7"/>
      <c r="AM189" s="7"/>
      <c r="AN189" s="7"/>
      <c r="AO189" s="7"/>
      <c r="AP189" s="7"/>
      <c r="AQ189" s="7"/>
      <c r="AR189" s="7"/>
      <c r="AS189" s="7"/>
      <c r="AT189" s="7"/>
      <c r="AU189" s="7"/>
      <c r="AV189" s="7"/>
      <c r="BG189" s="1" t="s">
        <v>525</v>
      </c>
      <c r="BH189" s="34" t="s">
        <v>544</v>
      </c>
      <c r="BI189" s="34" t="s">
        <v>545</v>
      </c>
      <c r="BJ189" s="34">
        <v>-108</v>
      </c>
      <c r="BK189" s="2">
        <v>21</v>
      </c>
    </row>
    <row r="190" spans="1:63" x14ac:dyDescent="0.2">
      <c r="A190" s="62"/>
      <c r="B190" s="65"/>
      <c r="C190" s="76">
        <v>2216.33714193384</v>
      </c>
      <c r="D190" s="8">
        <f t="shared" si="1"/>
        <v>2180.0497839887853</v>
      </c>
      <c r="E190" s="8">
        <f t="shared" si="2"/>
        <v>2252.6244998788948</v>
      </c>
      <c r="F190" s="145">
        <v>2216.33714193384</v>
      </c>
      <c r="G190" s="145">
        <v>36.287357945054886</v>
      </c>
      <c r="H190" s="146">
        <v>2581</v>
      </c>
      <c r="I190" s="146">
        <v>27</v>
      </c>
      <c r="J190" s="8">
        <v>-51.819730727409421</v>
      </c>
      <c r="K190" s="8">
        <v>2.0030000000000001</v>
      </c>
      <c r="L190" s="146">
        <v>-97</v>
      </c>
      <c r="M190" s="147">
        <v>37</v>
      </c>
      <c r="N190" s="7"/>
      <c r="O190" s="62"/>
      <c r="P190" s="62"/>
      <c r="Q190" s="76">
        <v>1267.3712626936899</v>
      </c>
      <c r="R190" s="8">
        <f t="shared" si="3"/>
        <v>1202.58537238695</v>
      </c>
      <c r="S190" s="8">
        <f t="shared" si="4"/>
        <v>1332.1571530004298</v>
      </c>
      <c r="T190" s="145">
        <v>1267.3712626936899</v>
      </c>
      <c r="U190" s="145">
        <v>64.785890306740043</v>
      </c>
      <c r="V190" s="146">
        <v>1786</v>
      </c>
      <c r="W190" s="146">
        <v>29</v>
      </c>
      <c r="X190" s="130">
        <v>-66.53954960736796</v>
      </c>
      <c r="Y190" s="130">
        <v>2.3820000000000001</v>
      </c>
      <c r="Z190" s="146">
        <v>-89</v>
      </c>
      <c r="AA190" s="147">
        <v>76</v>
      </c>
      <c r="AB190" s="7"/>
      <c r="AC190" s="7"/>
      <c r="AD190" s="7"/>
      <c r="AE190" s="7"/>
      <c r="AF190" s="7"/>
      <c r="AG190" s="7"/>
      <c r="AH190" s="7"/>
      <c r="AI190" s="7"/>
      <c r="AJ190" s="7"/>
      <c r="AK190" s="7"/>
      <c r="AL190" s="7"/>
      <c r="AM190" s="7"/>
      <c r="AN190" s="7"/>
      <c r="AO190" s="7"/>
      <c r="AP190" s="7"/>
      <c r="AQ190" s="7"/>
      <c r="AR190" s="7"/>
      <c r="AS190" s="7"/>
      <c r="AT190" s="7"/>
      <c r="AU190" s="7"/>
      <c r="AV190" s="7"/>
      <c r="BG190" s="1" t="s">
        <v>525</v>
      </c>
      <c r="BH190" s="34" t="s">
        <v>546</v>
      </c>
      <c r="BI190" s="34" t="s">
        <v>547</v>
      </c>
      <c r="BJ190" s="34">
        <v>-88</v>
      </c>
      <c r="BK190" s="2">
        <v>32</v>
      </c>
    </row>
    <row r="191" spans="1:63" x14ac:dyDescent="0.2">
      <c r="A191" s="62"/>
      <c r="B191" s="65"/>
      <c r="C191" s="76">
        <v>2219.3254901426199</v>
      </c>
      <c r="D191" s="8">
        <f t="shared" si="1"/>
        <v>2182.62101020812</v>
      </c>
      <c r="E191" s="8">
        <f t="shared" si="2"/>
        <v>2256.0299700771197</v>
      </c>
      <c r="F191" s="145">
        <v>2219.3254901426199</v>
      </c>
      <c r="G191" s="145">
        <v>36.704479934499986</v>
      </c>
      <c r="H191" s="146">
        <v>2574</v>
      </c>
      <c r="I191" s="146">
        <v>30</v>
      </c>
      <c r="J191" s="8">
        <v>-50.676973696517805</v>
      </c>
      <c r="K191" s="8">
        <v>2.2648000000000001</v>
      </c>
      <c r="L191" s="146">
        <v>-107</v>
      </c>
      <c r="M191" s="147">
        <v>40</v>
      </c>
      <c r="N191" s="7"/>
      <c r="O191" s="62"/>
      <c r="P191" s="62"/>
      <c r="Q191" s="76">
        <v>1293.2939829325801</v>
      </c>
      <c r="R191" s="8">
        <f t="shared" si="3"/>
        <v>1217.7011317261552</v>
      </c>
      <c r="S191" s="8">
        <f t="shared" si="4"/>
        <v>1368.886834139005</v>
      </c>
      <c r="T191" s="145">
        <v>1293.2939829325801</v>
      </c>
      <c r="U191" s="145">
        <v>75.592851206424939</v>
      </c>
      <c r="V191" s="146">
        <v>1778</v>
      </c>
      <c r="W191" s="146">
        <v>25</v>
      </c>
      <c r="X191" s="130">
        <v>-62.754174055218989</v>
      </c>
      <c r="Y191" s="130">
        <v>1.9900999999999998</v>
      </c>
      <c r="Z191" s="146">
        <v>-123</v>
      </c>
      <c r="AA191" s="147">
        <v>84</v>
      </c>
      <c r="AB191" s="7"/>
      <c r="AC191" s="7"/>
      <c r="AD191" s="7"/>
      <c r="AE191" s="7"/>
      <c r="AF191" s="7"/>
      <c r="AG191" s="7"/>
      <c r="AH191" s="7"/>
      <c r="AI191" s="7"/>
      <c r="AJ191" s="7"/>
      <c r="AK191" s="7"/>
      <c r="AL191" s="7"/>
      <c r="AM191" s="7"/>
      <c r="AN191" s="7"/>
      <c r="AO191" s="7"/>
      <c r="AP191" s="7"/>
      <c r="AQ191" s="7"/>
      <c r="AR191" s="7"/>
      <c r="AS191" s="7"/>
      <c r="AT191" s="7"/>
      <c r="AU191" s="7"/>
      <c r="AV191" s="7"/>
      <c r="BG191" s="1" t="s">
        <v>525</v>
      </c>
      <c r="BH191" s="34" t="s">
        <v>548</v>
      </c>
      <c r="BI191" s="34" t="s">
        <v>549</v>
      </c>
      <c r="BJ191" s="34">
        <v>-110</v>
      </c>
      <c r="BK191" s="2">
        <v>33</v>
      </c>
    </row>
    <row r="192" spans="1:63" x14ac:dyDescent="0.2">
      <c r="A192" s="62"/>
      <c r="B192" s="65"/>
      <c r="C192" s="76">
        <v>2222.2471917928401</v>
      </c>
      <c r="D192" s="8">
        <f t="shared" si="1"/>
        <v>2185.6482971874048</v>
      </c>
      <c r="E192" s="8">
        <f t="shared" si="2"/>
        <v>2258.8460863982755</v>
      </c>
      <c r="F192" s="145">
        <v>2222.2471917928401</v>
      </c>
      <c r="G192" s="145">
        <v>36.598894605435191</v>
      </c>
      <c r="H192" s="146">
        <v>2527</v>
      </c>
      <c r="I192" s="146">
        <v>30</v>
      </c>
      <c r="J192" s="8">
        <v>-44.756527908389465</v>
      </c>
      <c r="K192" s="8">
        <v>2.3013999999999997</v>
      </c>
      <c r="L192" s="146">
        <v>-157</v>
      </c>
      <c r="M192" s="147">
        <v>40</v>
      </c>
      <c r="N192" s="7"/>
      <c r="O192" s="62"/>
      <c r="P192" s="62"/>
      <c r="Q192" s="76">
        <v>1323.3114687509899</v>
      </c>
      <c r="R192" s="8">
        <f t="shared" si="3"/>
        <v>1249.03003006463</v>
      </c>
      <c r="S192" s="8">
        <f t="shared" si="4"/>
        <v>1397.5929074373498</v>
      </c>
      <c r="T192" s="145">
        <v>1323.3114687509899</v>
      </c>
      <c r="U192" s="145">
        <v>74.281438686360048</v>
      </c>
      <c r="V192" s="146">
        <v>1865</v>
      </c>
      <c r="W192" s="146">
        <v>28</v>
      </c>
      <c r="X192" s="130">
        <v>-69.572075441008735</v>
      </c>
      <c r="Y192" s="130">
        <v>2.2504999999999997</v>
      </c>
      <c r="Z192" s="146">
        <v>-66</v>
      </c>
      <c r="AA192" s="147">
        <v>83</v>
      </c>
      <c r="AB192" s="7"/>
      <c r="AC192" s="7"/>
      <c r="AD192" s="7"/>
      <c r="AE192" s="7"/>
      <c r="AF192" s="7"/>
      <c r="AG192" s="7"/>
      <c r="AH192" s="7"/>
      <c r="AI192" s="7"/>
      <c r="AJ192" s="7"/>
      <c r="AK192" s="7"/>
      <c r="AL192" s="7"/>
      <c r="AM192" s="7"/>
      <c r="AN192" s="7"/>
      <c r="AO192" s="7"/>
      <c r="AP192" s="7"/>
      <c r="AQ192" s="7"/>
      <c r="AR192" s="7"/>
      <c r="AS192" s="7"/>
      <c r="AT192" s="7"/>
      <c r="AU192" s="7"/>
      <c r="AV192" s="7"/>
      <c r="BG192" s="1" t="s">
        <v>525</v>
      </c>
      <c r="BH192" s="34" t="s">
        <v>550</v>
      </c>
      <c r="BI192" s="34" t="s">
        <v>551</v>
      </c>
      <c r="BJ192" s="34">
        <v>-93</v>
      </c>
      <c r="BK192" s="2">
        <v>33</v>
      </c>
    </row>
    <row r="193" spans="1:63" x14ac:dyDescent="0.2">
      <c r="A193" s="62"/>
      <c r="B193" s="65"/>
      <c r="C193" s="76">
        <v>2225.10910425575</v>
      </c>
      <c r="D193" s="8">
        <f t="shared" si="1"/>
        <v>2187.410559681965</v>
      </c>
      <c r="E193" s="8">
        <f t="shared" si="2"/>
        <v>2262.8076488295351</v>
      </c>
      <c r="F193" s="145">
        <v>2225.10910425575</v>
      </c>
      <c r="G193" s="145">
        <v>37.698544573784964</v>
      </c>
      <c r="H193" s="146">
        <v>2630</v>
      </c>
      <c r="I193" s="146">
        <v>22</v>
      </c>
      <c r="J193" s="8">
        <v>-56.535216029459434</v>
      </c>
      <c r="K193" s="8">
        <v>1.5089999999999999</v>
      </c>
      <c r="L193" s="146">
        <v>-56</v>
      </c>
      <c r="M193" s="147">
        <v>35</v>
      </c>
      <c r="N193" s="7"/>
      <c r="O193" s="62"/>
      <c r="P193" s="62"/>
      <c r="Q193" s="76">
        <v>1397.6921323337899</v>
      </c>
      <c r="R193" s="8">
        <f t="shared" si="3"/>
        <v>1359.868700268315</v>
      </c>
      <c r="S193" s="8">
        <f t="shared" si="4"/>
        <v>1435.5155643992648</v>
      </c>
      <c r="T193" s="145">
        <v>1397.6921323337899</v>
      </c>
      <c r="U193" s="145">
        <v>37.823432065475004</v>
      </c>
      <c r="V193" s="146">
        <v>1967</v>
      </c>
      <c r="W193" s="146">
        <v>28</v>
      </c>
      <c r="X193" s="130">
        <v>-73.113394577966844</v>
      </c>
      <c r="Y193" s="130">
        <v>2.2077</v>
      </c>
      <c r="Z193" s="146">
        <v>-46</v>
      </c>
      <c r="AA193" s="147">
        <v>44</v>
      </c>
      <c r="AB193" s="7"/>
      <c r="AC193" s="7"/>
      <c r="AD193" s="7"/>
      <c r="AE193" s="7"/>
      <c r="AF193" s="7"/>
      <c r="AG193" s="7"/>
      <c r="AH193" s="7"/>
      <c r="AI193" s="7"/>
      <c r="AJ193" s="7"/>
      <c r="AK193" s="7"/>
      <c r="AL193" s="7"/>
      <c r="AM193" s="7"/>
      <c r="AN193" s="7"/>
      <c r="AO193" s="7"/>
      <c r="AP193" s="7"/>
      <c r="AQ193" s="7"/>
      <c r="AR193" s="7"/>
      <c r="AS193" s="7"/>
      <c r="AT193" s="7"/>
      <c r="AU193" s="7"/>
      <c r="AV193" s="7"/>
      <c r="BG193" s="1" t="s">
        <v>525</v>
      </c>
      <c r="BH193" s="34" t="s">
        <v>552</v>
      </c>
      <c r="BI193" s="34" t="s">
        <v>553</v>
      </c>
      <c r="BJ193" s="34">
        <v>-111</v>
      </c>
      <c r="BK193" s="2">
        <v>28</v>
      </c>
    </row>
    <row r="194" spans="1:63" ht="17" thickBot="1" x14ac:dyDescent="0.25">
      <c r="A194" s="62"/>
      <c r="B194" s="65"/>
      <c r="C194" s="76">
        <v>2227.9180849025502</v>
      </c>
      <c r="D194" s="8">
        <f t="shared" si="1"/>
        <v>2189.44490683821</v>
      </c>
      <c r="E194" s="8">
        <f t="shared" si="2"/>
        <v>2266.3912629668903</v>
      </c>
      <c r="F194" s="145">
        <v>2227.9180849025502</v>
      </c>
      <c r="G194" s="145">
        <v>38.473178064339919</v>
      </c>
      <c r="H194" s="146">
        <v>2557</v>
      </c>
      <c r="I194" s="146">
        <v>28</v>
      </c>
      <c r="J194" s="8">
        <v>-47.680448253074601</v>
      </c>
      <c r="K194" s="8">
        <v>2.0828000000000002</v>
      </c>
      <c r="L194" s="146">
        <v>-132</v>
      </c>
      <c r="M194" s="147">
        <v>41</v>
      </c>
      <c r="N194" s="7"/>
      <c r="O194" s="62"/>
      <c r="P194" s="62"/>
      <c r="Q194" s="77">
        <v>1494.21720529451</v>
      </c>
      <c r="R194" s="6">
        <f t="shared" si="3"/>
        <v>1456.3937732290351</v>
      </c>
      <c r="S194" s="6">
        <f t="shared" si="4"/>
        <v>1532.0406373599849</v>
      </c>
      <c r="T194" s="42">
        <v>1494.21720529451</v>
      </c>
      <c r="U194" s="42">
        <v>37.823432065475004</v>
      </c>
      <c r="V194" s="4">
        <v>2108</v>
      </c>
      <c r="W194" s="4">
        <v>28</v>
      </c>
      <c r="X194" s="131">
        <v>-78.502015895369425</v>
      </c>
      <c r="Y194" s="131">
        <v>2.2050000000000001</v>
      </c>
      <c r="Z194" s="4">
        <v>11</v>
      </c>
      <c r="AA194" s="5">
        <v>43</v>
      </c>
      <c r="AB194" s="128"/>
      <c r="AC194" s="7"/>
      <c r="AD194" s="7"/>
      <c r="AE194" s="7"/>
      <c r="AF194" s="7"/>
      <c r="AG194" s="7"/>
      <c r="AH194" s="7"/>
      <c r="AI194" s="7"/>
      <c r="AJ194" s="7"/>
      <c r="AK194" s="7"/>
      <c r="AL194" s="7"/>
      <c r="AM194" s="7"/>
      <c r="AN194" s="7"/>
      <c r="AO194" s="7"/>
      <c r="AP194" s="7"/>
      <c r="AQ194" s="7"/>
      <c r="AR194" s="7"/>
      <c r="AS194" s="7"/>
      <c r="AT194" s="7"/>
      <c r="AU194" s="7"/>
      <c r="AV194" s="7"/>
      <c r="BG194" s="1" t="s">
        <v>525</v>
      </c>
      <c r="BH194" s="34" t="s">
        <v>554</v>
      </c>
      <c r="BI194" s="34" t="s">
        <v>555</v>
      </c>
      <c r="BJ194" s="34">
        <v>-154</v>
      </c>
      <c r="BK194" s="2">
        <v>31</v>
      </c>
    </row>
    <row r="195" spans="1:63" x14ac:dyDescent="0.2">
      <c r="A195" s="62"/>
      <c r="B195" s="65"/>
      <c r="C195" s="76">
        <v>2230.6809911044902</v>
      </c>
      <c r="D195" s="8">
        <f t="shared" si="1"/>
        <v>2190.7831304230153</v>
      </c>
      <c r="E195" s="8">
        <f t="shared" si="2"/>
        <v>2270.5788517859651</v>
      </c>
      <c r="F195" s="145">
        <v>2230.6809911044902</v>
      </c>
      <c r="G195" s="145">
        <v>39.897860681474825</v>
      </c>
      <c r="H195" s="146">
        <v>2541</v>
      </c>
      <c r="I195" s="146">
        <v>34</v>
      </c>
      <c r="J195" s="8">
        <v>-45.462732322592899</v>
      </c>
      <c r="K195" s="8">
        <v>2.6391999999999998</v>
      </c>
      <c r="L195" s="146">
        <v>-151</v>
      </c>
      <c r="M195" s="147">
        <v>47</v>
      </c>
      <c r="N195" s="7"/>
      <c r="O195" s="7"/>
      <c r="P195" s="7"/>
      <c r="Q195" s="7"/>
      <c r="R195" s="132"/>
      <c r="S195" s="132"/>
      <c r="T195" s="132"/>
      <c r="U195" s="7"/>
      <c r="V195" s="7"/>
      <c r="W195" s="7"/>
      <c r="X195" s="7"/>
      <c r="Y195" s="7"/>
      <c r="Z195" s="7"/>
      <c r="AA195" s="7"/>
      <c r="AB195" s="7"/>
      <c r="AC195" s="7"/>
      <c r="AD195" s="7"/>
      <c r="AE195" s="7"/>
      <c r="AF195" s="7"/>
      <c r="AG195" s="7"/>
      <c r="AH195" s="7"/>
      <c r="AI195" s="7"/>
      <c r="AJ195" s="7"/>
      <c r="AK195" s="7"/>
      <c r="AL195" s="7"/>
      <c r="AM195" s="7"/>
      <c r="AN195" s="7"/>
      <c r="AO195" s="7"/>
      <c r="AP195" s="7"/>
      <c r="AQ195" s="7"/>
      <c r="AW195" s="7"/>
      <c r="BG195" s="1" t="s">
        <v>525</v>
      </c>
      <c r="BH195" s="34" t="s">
        <v>556</v>
      </c>
      <c r="BI195" s="34" t="s">
        <v>557</v>
      </c>
      <c r="BJ195" s="34">
        <v>-201</v>
      </c>
      <c r="BK195" s="2">
        <v>26</v>
      </c>
    </row>
    <row r="196" spans="1:63" x14ac:dyDescent="0.2">
      <c r="A196" s="62"/>
      <c r="B196" s="65"/>
      <c r="C196" s="76">
        <v>2233.4046802327803</v>
      </c>
      <c r="D196" s="8">
        <f t="shared" si="1"/>
        <v>2192.1934051131852</v>
      </c>
      <c r="E196" s="8">
        <f t="shared" si="2"/>
        <v>2274.6159553523753</v>
      </c>
      <c r="F196" s="145">
        <v>2233.4046802327803</v>
      </c>
      <c r="G196" s="145">
        <v>41.211275119594994</v>
      </c>
      <c r="H196" s="146">
        <v>2571</v>
      </c>
      <c r="I196" s="146">
        <v>35</v>
      </c>
      <c r="J196" s="8">
        <v>-48.637207744380959</v>
      </c>
      <c r="K196" s="8">
        <v>2.6709000000000001</v>
      </c>
      <c r="L196" s="146">
        <v>-125</v>
      </c>
      <c r="M196" s="147">
        <v>49</v>
      </c>
      <c r="N196" s="7"/>
      <c r="O196" s="7"/>
      <c r="P196" s="7"/>
      <c r="Q196" s="7"/>
      <c r="R196" s="132"/>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W196" s="7"/>
      <c r="BG196" s="1" t="s">
        <v>525</v>
      </c>
      <c r="BH196" s="34" t="s">
        <v>548</v>
      </c>
      <c r="BI196" s="34" t="s">
        <v>558</v>
      </c>
      <c r="BJ196" s="34">
        <v>-154</v>
      </c>
      <c r="BK196" s="2">
        <v>31</v>
      </c>
    </row>
    <row r="197" spans="1:63" x14ac:dyDescent="0.2">
      <c r="A197" s="62"/>
      <c r="B197" s="65"/>
      <c r="C197" s="76">
        <v>2236.09600965864</v>
      </c>
      <c r="D197" s="8">
        <f t="shared" ref="D197:D260" si="9">C197-G197</f>
        <v>2194.3595847586798</v>
      </c>
      <c r="E197" s="8">
        <f t="shared" ref="E197:E260" si="10">C197+G197</f>
        <v>2277.8324345586002</v>
      </c>
      <c r="F197" s="145">
        <v>2236.09600965864</v>
      </c>
      <c r="G197" s="145">
        <v>41.736424899960099</v>
      </c>
      <c r="H197" s="146">
        <v>2525</v>
      </c>
      <c r="I197" s="146">
        <v>33</v>
      </c>
      <c r="J197" s="8">
        <v>-42.914034988204676</v>
      </c>
      <c r="K197" s="8">
        <v>2.5244999999999997</v>
      </c>
      <c r="L197" s="146">
        <v>-173</v>
      </c>
      <c r="M197" s="147">
        <v>48</v>
      </c>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W197" s="7"/>
      <c r="BG197" s="1" t="s">
        <v>525</v>
      </c>
      <c r="BH197" s="34" t="s">
        <v>559</v>
      </c>
      <c r="BI197" s="34" t="s">
        <v>560</v>
      </c>
      <c r="BJ197" s="34">
        <v>-186</v>
      </c>
      <c r="BK197" s="2">
        <v>28</v>
      </c>
    </row>
    <row r="198" spans="1:63" x14ac:dyDescent="0.2">
      <c r="A198" s="62"/>
      <c r="B198" s="65"/>
      <c r="C198" s="76">
        <v>2239.4629789380001</v>
      </c>
      <c r="D198" s="8">
        <f t="shared" si="9"/>
        <v>2198.808467176495</v>
      </c>
      <c r="E198" s="8">
        <f t="shared" si="10"/>
        <v>2280.1174906995052</v>
      </c>
      <c r="F198" s="145">
        <v>2239.4629789380001</v>
      </c>
      <c r="G198" s="145">
        <v>40.654511761504921</v>
      </c>
      <c r="H198" s="146">
        <v>2572</v>
      </c>
      <c r="I198" s="146">
        <v>34</v>
      </c>
      <c r="J198" s="8">
        <v>-48.073642811717335</v>
      </c>
      <c r="K198" s="8">
        <v>2.6381000000000001</v>
      </c>
      <c r="L198" s="146">
        <v>-129</v>
      </c>
      <c r="M198" s="147">
        <v>49</v>
      </c>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W198" s="7"/>
      <c r="BG198" s="1" t="s">
        <v>488</v>
      </c>
      <c r="BH198" s="34" t="s">
        <v>561</v>
      </c>
      <c r="BI198" s="34" t="s">
        <v>562</v>
      </c>
      <c r="BJ198" s="34">
        <v>-270</v>
      </c>
      <c r="BK198" s="2">
        <v>29</v>
      </c>
    </row>
    <row r="199" spans="1:63" x14ac:dyDescent="0.2">
      <c r="A199" s="62"/>
      <c r="B199" s="65"/>
      <c r="C199" s="76">
        <v>2243.9731744985497</v>
      </c>
      <c r="D199" s="8">
        <f t="shared" si="9"/>
        <v>2205.3716597357047</v>
      </c>
      <c r="E199" s="8">
        <f t="shared" si="10"/>
        <v>2282.5746892613947</v>
      </c>
      <c r="F199" s="145">
        <v>2243.9731744985497</v>
      </c>
      <c r="G199" s="145">
        <v>38.6015147628449</v>
      </c>
      <c r="H199" s="146">
        <v>2638</v>
      </c>
      <c r="I199" s="146">
        <v>22</v>
      </c>
      <c r="J199" s="8">
        <v>-55.41154456366182</v>
      </c>
      <c r="K199" s="8">
        <v>1.5048999999999999</v>
      </c>
      <c r="L199" s="146">
        <v>-64</v>
      </c>
      <c r="M199" s="147">
        <v>38</v>
      </c>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W199" s="7"/>
      <c r="BG199" s="1" t="s">
        <v>488</v>
      </c>
      <c r="BH199" s="34" t="s">
        <v>563</v>
      </c>
      <c r="BI199" s="34" t="s">
        <v>564</v>
      </c>
      <c r="BJ199" s="34">
        <v>-204</v>
      </c>
      <c r="BK199" s="2">
        <v>42</v>
      </c>
    </row>
    <row r="200" spans="1:63" x14ac:dyDescent="0.2">
      <c r="A200" s="62"/>
      <c r="B200" s="65"/>
      <c r="C200" s="76">
        <v>2249.2728340191197</v>
      </c>
      <c r="D200" s="8">
        <f t="shared" si="9"/>
        <v>2212.1397909499201</v>
      </c>
      <c r="E200" s="8">
        <f t="shared" si="10"/>
        <v>2286.4058770883194</v>
      </c>
      <c r="F200" s="145">
        <v>2249.2728340191197</v>
      </c>
      <c r="G200" s="145">
        <v>37.133043069199843</v>
      </c>
      <c r="H200" s="146">
        <v>2604</v>
      </c>
      <c r="I200" s="146">
        <v>26</v>
      </c>
      <c r="J200" s="8">
        <v>-50.752631245523759</v>
      </c>
      <c r="K200" s="8">
        <v>1.9056</v>
      </c>
      <c r="L200" s="146">
        <v>-104</v>
      </c>
      <c r="M200" s="147">
        <v>41</v>
      </c>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W200" s="7"/>
      <c r="BG200" s="1" t="s">
        <v>488</v>
      </c>
      <c r="BH200" s="34" t="s">
        <v>565</v>
      </c>
      <c r="BI200" s="34" t="s">
        <v>566</v>
      </c>
      <c r="BJ200" s="34">
        <v>-200</v>
      </c>
      <c r="BK200" s="2">
        <v>41</v>
      </c>
    </row>
    <row r="201" spans="1:63" x14ac:dyDescent="0.2">
      <c r="A201" s="62"/>
      <c r="B201" s="65"/>
      <c r="C201" s="76">
        <v>2255.0081951785501</v>
      </c>
      <c r="D201" s="8">
        <f t="shared" si="9"/>
        <v>2218.9350816467399</v>
      </c>
      <c r="E201" s="8">
        <f t="shared" si="10"/>
        <v>2291.0813087103602</v>
      </c>
      <c r="F201" s="145">
        <v>2255.0081951785501</v>
      </c>
      <c r="G201" s="145">
        <v>36.073113531809973</v>
      </c>
      <c r="H201" s="146">
        <v>2657</v>
      </c>
      <c r="I201" s="146">
        <v>25</v>
      </c>
      <c r="J201" s="8">
        <v>-56.33671773811988</v>
      </c>
      <c r="K201" s="8">
        <v>1.8125</v>
      </c>
      <c r="L201" s="146">
        <v>-55</v>
      </c>
      <c r="M201" s="147">
        <v>40</v>
      </c>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W201" s="7"/>
      <c r="BG201" s="1" t="s">
        <v>488</v>
      </c>
      <c r="BH201" s="34" t="s">
        <v>567</v>
      </c>
      <c r="BI201" s="34" t="s">
        <v>568</v>
      </c>
      <c r="BJ201" s="34">
        <v>-204</v>
      </c>
      <c r="BK201" s="2">
        <v>41</v>
      </c>
    </row>
    <row r="202" spans="1:63" x14ac:dyDescent="0.2">
      <c r="A202" s="62"/>
      <c r="B202" s="65"/>
      <c r="C202" s="76">
        <v>2260.8254956556802</v>
      </c>
      <c r="D202" s="8">
        <f t="shared" si="9"/>
        <v>2224.3572273619902</v>
      </c>
      <c r="E202" s="8">
        <f t="shared" si="10"/>
        <v>2297.2937639493703</v>
      </c>
      <c r="F202" s="145">
        <v>2260.8254956556802</v>
      </c>
      <c r="G202" s="145">
        <v>36.468268293689874</v>
      </c>
      <c r="H202" s="146">
        <v>2610</v>
      </c>
      <c r="I202" s="146">
        <v>33</v>
      </c>
      <c r="J202" s="8">
        <v>-50.08427357229661</v>
      </c>
      <c r="K202" s="8">
        <v>2.4916</v>
      </c>
      <c r="L202" s="146">
        <v>-107</v>
      </c>
      <c r="M202" s="147">
        <v>46</v>
      </c>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W202" s="7"/>
      <c r="BG202" s="1" t="s">
        <v>488</v>
      </c>
      <c r="BH202" s="34" t="s">
        <v>569</v>
      </c>
      <c r="BI202" s="34" t="s">
        <v>570</v>
      </c>
      <c r="BJ202" s="34">
        <v>-130</v>
      </c>
      <c r="BK202" s="2">
        <v>45</v>
      </c>
    </row>
    <row r="203" spans="1:63" x14ac:dyDescent="0.2">
      <c r="A203" s="62"/>
      <c r="B203" s="65"/>
      <c r="C203" s="76">
        <v>2266.3709731293502</v>
      </c>
      <c r="D203" s="8">
        <f t="shared" si="9"/>
        <v>2228.2998656331752</v>
      </c>
      <c r="E203" s="8">
        <f t="shared" si="10"/>
        <v>2304.4420806255253</v>
      </c>
      <c r="F203" s="145">
        <v>2266.3709731293502</v>
      </c>
      <c r="G203" s="145">
        <v>38.071107496175038</v>
      </c>
      <c r="H203" s="146">
        <v>2572</v>
      </c>
      <c r="I203" s="146">
        <v>27</v>
      </c>
      <c r="J203" s="8">
        <v>-45.021080667033587</v>
      </c>
      <c r="K203" s="8">
        <v>2.0274000000000001</v>
      </c>
      <c r="L203" s="146">
        <v>-151</v>
      </c>
      <c r="M203" s="147">
        <v>44</v>
      </c>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W203" s="7"/>
      <c r="BG203" s="1" t="s">
        <v>488</v>
      </c>
      <c r="BH203" s="34" t="s">
        <v>571</v>
      </c>
      <c r="BI203" s="34" t="s">
        <v>572</v>
      </c>
      <c r="BJ203" s="34">
        <v>-142</v>
      </c>
      <c r="BK203" s="2">
        <v>38</v>
      </c>
    </row>
    <row r="204" spans="1:63" x14ac:dyDescent="0.2">
      <c r="A204" s="62"/>
      <c r="B204" s="65"/>
      <c r="C204" s="76">
        <v>2271.2908652783899</v>
      </c>
      <c r="D204" s="8">
        <f t="shared" si="9"/>
        <v>2231.5145984473952</v>
      </c>
      <c r="E204" s="8">
        <f t="shared" si="10"/>
        <v>2311.0671321093846</v>
      </c>
      <c r="F204" s="145">
        <v>2271.2908652783899</v>
      </c>
      <c r="G204" s="145">
        <v>39.776266830994885</v>
      </c>
      <c r="H204" s="146">
        <v>2575</v>
      </c>
      <c r="I204" s="146">
        <v>26</v>
      </c>
      <c r="J204" s="8">
        <v>-44.769677687561348</v>
      </c>
      <c r="K204" s="8">
        <v>1.8693</v>
      </c>
      <c r="L204" s="146">
        <v>-151</v>
      </c>
      <c r="M204" s="147">
        <v>45</v>
      </c>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W204" s="7"/>
      <c r="BG204" s="1" t="s">
        <v>488</v>
      </c>
      <c r="BH204" s="34" t="s">
        <v>573</v>
      </c>
      <c r="BI204" s="34" t="s">
        <v>574</v>
      </c>
      <c r="BJ204" s="34">
        <v>-159</v>
      </c>
      <c r="BK204" s="2">
        <v>48</v>
      </c>
    </row>
    <row r="205" spans="1:63" x14ac:dyDescent="0.2">
      <c r="A205" s="62"/>
      <c r="B205" s="65"/>
      <c r="C205" s="76">
        <v>2275.2314097816302</v>
      </c>
      <c r="D205" s="8">
        <f t="shared" si="9"/>
        <v>2234.7741600458203</v>
      </c>
      <c r="E205" s="8">
        <f t="shared" si="10"/>
        <v>2315.6886595174401</v>
      </c>
      <c r="F205" s="145">
        <v>2275.2314097816302</v>
      </c>
      <c r="G205" s="145">
        <v>40.457249735809995</v>
      </c>
      <c r="H205" s="146">
        <v>2662</v>
      </c>
      <c r="I205" s="146">
        <v>22</v>
      </c>
      <c r="J205" s="8">
        <v>-54.608898385769436</v>
      </c>
      <c r="K205" s="8">
        <v>1.5227000000000002</v>
      </c>
      <c r="L205" s="146">
        <v>-65</v>
      </c>
      <c r="M205" s="147">
        <v>44</v>
      </c>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W205" s="7"/>
      <c r="BG205" s="1" t="s">
        <v>488</v>
      </c>
      <c r="BH205" s="34" t="s">
        <v>575</v>
      </c>
      <c r="BI205" s="34" t="s">
        <v>576</v>
      </c>
      <c r="BJ205" s="34">
        <v>-141</v>
      </c>
      <c r="BK205" s="2">
        <v>53</v>
      </c>
    </row>
    <row r="206" spans="1:63" x14ac:dyDescent="0.2">
      <c r="A206" s="62"/>
      <c r="B206" s="65"/>
      <c r="C206" s="76">
        <v>2278.8540941463798</v>
      </c>
      <c r="D206" s="8">
        <f t="shared" si="9"/>
        <v>2239.4088726457599</v>
      </c>
      <c r="E206" s="8">
        <f t="shared" si="10"/>
        <v>2318.2993156469997</v>
      </c>
      <c r="F206" s="145">
        <v>2278.8540941463798</v>
      </c>
      <c r="G206" s="145">
        <v>39.445221500620022</v>
      </c>
      <c r="H206" s="146">
        <v>2591</v>
      </c>
      <c r="I206" s="146">
        <v>28</v>
      </c>
      <c r="J206" s="8">
        <v>-45.795582025723533</v>
      </c>
      <c r="K206" s="8">
        <v>2.0345</v>
      </c>
      <c r="L206" s="146">
        <v>-141</v>
      </c>
      <c r="M206" s="147">
        <v>47</v>
      </c>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W206" s="7"/>
      <c r="BG206" s="1" t="s">
        <v>488</v>
      </c>
      <c r="BH206" s="34" t="s">
        <v>577</v>
      </c>
      <c r="BI206" s="34" t="s">
        <v>578</v>
      </c>
      <c r="BJ206" s="34">
        <v>-139</v>
      </c>
      <c r="BK206" s="2">
        <v>40</v>
      </c>
    </row>
    <row r="207" spans="1:63" x14ac:dyDescent="0.2">
      <c r="A207" s="62"/>
      <c r="B207" s="65"/>
      <c r="C207" s="76">
        <v>2282.9460645500599</v>
      </c>
      <c r="D207" s="8">
        <f t="shared" si="9"/>
        <v>2245.2911925627</v>
      </c>
      <c r="E207" s="8">
        <f t="shared" si="10"/>
        <v>2320.6009365374198</v>
      </c>
      <c r="F207" s="145">
        <v>2282.9460645500599</v>
      </c>
      <c r="G207" s="145">
        <v>37.654871987359954</v>
      </c>
      <c r="H207" s="146">
        <v>2660</v>
      </c>
      <c r="I207" s="146">
        <v>35</v>
      </c>
      <c r="J207" s="8">
        <v>-53.530664615949689</v>
      </c>
      <c r="K207" s="8">
        <v>2.6442000000000001</v>
      </c>
      <c r="L207" s="146">
        <v>-75</v>
      </c>
      <c r="M207" s="147">
        <v>51</v>
      </c>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W207" s="7"/>
      <c r="BG207" s="1" t="s">
        <v>488</v>
      </c>
      <c r="BH207" s="34" t="s">
        <v>579</v>
      </c>
      <c r="BI207" s="34" t="s">
        <v>580</v>
      </c>
      <c r="BJ207" s="34">
        <v>-137</v>
      </c>
      <c r="BK207" s="2">
        <v>42</v>
      </c>
    </row>
    <row r="208" spans="1:63" x14ac:dyDescent="0.2">
      <c r="A208" s="62"/>
      <c r="B208" s="65"/>
      <c r="C208" s="76">
        <v>2287.3420466767097</v>
      </c>
      <c r="D208" s="8">
        <f t="shared" si="9"/>
        <v>2252.0318834969748</v>
      </c>
      <c r="E208" s="8">
        <f t="shared" si="10"/>
        <v>2322.6522098564446</v>
      </c>
      <c r="F208" s="145">
        <v>2287.3420466767097</v>
      </c>
      <c r="G208" s="145">
        <v>35.310163179735014</v>
      </c>
      <c r="H208" s="146">
        <v>2633</v>
      </c>
      <c r="I208" s="146">
        <v>36</v>
      </c>
      <c r="J208" s="8">
        <v>-49.843664869277269</v>
      </c>
      <c r="K208" s="8">
        <v>2.7816000000000001</v>
      </c>
      <c r="L208" s="146">
        <v>-106</v>
      </c>
      <c r="M208" s="147">
        <v>51</v>
      </c>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W208" s="7"/>
      <c r="BG208" s="1" t="s">
        <v>488</v>
      </c>
      <c r="BH208" s="34" t="s">
        <v>581</v>
      </c>
      <c r="BI208" s="34" t="s">
        <v>582</v>
      </c>
      <c r="BJ208" s="34">
        <v>-193</v>
      </c>
      <c r="BK208" s="2">
        <v>39</v>
      </c>
    </row>
    <row r="209" spans="1:63" x14ac:dyDescent="0.2">
      <c r="A209" s="62"/>
      <c r="B209" s="65"/>
      <c r="C209" s="76">
        <v>2291.8767662103701</v>
      </c>
      <c r="D209" s="8">
        <f t="shared" si="9"/>
        <v>2257.230197205995</v>
      </c>
      <c r="E209" s="8">
        <f t="shared" si="10"/>
        <v>2326.5233352147452</v>
      </c>
      <c r="F209" s="145">
        <v>2291.8767662103701</v>
      </c>
      <c r="G209" s="145">
        <v>34.646569004375124</v>
      </c>
      <c r="H209" s="146">
        <v>2618</v>
      </c>
      <c r="I209" s="146">
        <v>32</v>
      </c>
      <c r="J209" s="8">
        <v>-47.49018739010269</v>
      </c>
      <c r="K209" s="8">
        <v>2.4681999999999999</v>
      </c>
      <c r="L209" s="146">
        <v>-123</v>
      </c>
      <c r="M209" s="147">
        <v>49</v>
      </c>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W209" s="7"/>
      <c r="BG209" s="1" t="s">
        <v>488</v>
      </c>
      <c r="BH209" s="34" t="s">
        <v>583</v>
      </c>
      <c r="BI209" s="34" t="s">
        <v>584</v>
      </c>
      <c r="BJ209" s="34">
        <v>-194</v>
      </c>
      <c r="BK209" s="2">
        <v>37</v>
      </c>
    </row>
    <row r="210" spans="1:63" x14ac:dyDescent="0.2">
      <c r="A210" s="62"/>
      <c r="B210" s="65"/>
      <c r="C210" s="76">
        <v>2296.3849488351002</v>
      </c>
      <c r="D210" s="8">
        <f t="shared" si="9"/>
        <v>2261.6382402404051</v>
      </c>
      <c r="E210" s="8">
        <f t="shared" si="10"/>
        <v>2331.1316574297953</v>
      </c>
      <c r="F210" s="145">
        <v>2296.3849488351002</v>
      </c>
      <c r="G210" s="145">
        <v>34.746708594695086</v>
      </c>
      <c r="H210" s="146">
        <v>2663</v>
      </c>
      <c r="I210" s="146">
        <v>30</v>
      </c>
      <c r="J210" s="8">
        <v>-52.298181188416002</v>
      </c>
      <c r="K210" s="8">
        <v>2.2616000000000001</v>
      </c>
      <c r="L210" s="146">
        <v>-82</v>
      </c>
      <c r="M210" s="147">
        <v>48</v>
      </c>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W210" s="7"/>
      <c r="BG210" s="1" t="s">
        <v>488</v>
      </c>
      <c r="BH210" s="34" t="s">
        <v>585</v>
      </c>
      <c r="BI210" s="34" t="s">
        <v>586</v>
      </c>
      <c r="BJ210" s="34">
        <v>-184</v>
      </c>
      <c r="BK210" s="2">
        <v>43</v>
      </c>
    </row>
    <row r="211" spans="1:63" x14ac:dyDescent="0.2">
      <c r="A211" s="62"/>
      <c r="B211" s="65"/>
      <c r="C211" s="76">
        <v>2300.7013202349299</v>
      </c>
      <c r="D211" s="8">
        <f t="shared" si="9"/>
        <v>2265.2640285000052</v>
      </c>
      <c r="E211" s="8">
        <f t="shared" si="10"/>
        <v>2336.1386119698545</v>
      </c>
      <c r="F211" s="145">
        <v>2300.7013202349299</v>
      </c>
      <c r="G211" s="145">
        <v>35.437291734924827</v>
      </c>
      <c r="H211" s="146">
        <v>2696</v>
      </c>
      <c r="I211" s="146">
        <v>24</v>
      </c>
      <c r="J211" s="8">
        <v>-55.678302571246064</v>
      </c>
      <c r="K211" s="8">
        <v>1.7001999999999999</v>
      </c>
      <c r="L211" s="146">
        <v>-53</v>
      </c>
      <c r="M211" s="147">
        <v>46</v>
      </c>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W211" s="7"/>
      <c r="BG211" s="1" t="s">
        <v>488</v>
      </c>
      <c r="BH211" s="34" t="s">
        <v>587</v>
      </c>
      <c r="BI211" s="34" t="s">
        <v>588</v>
      </c>
      <c r="BJ211" s="34">
        <v>-252</v>
      </c>
      <c r="BK211" s="2">
        <v>40</v>
      </c>
    </row>
    <row r="212" spans="1:63" x14ac:dyDescent="0.2">
      <c r="A212" s="62"/>
      <c r="B212" s="65"/>
      <c r="C212" s="76">
        <v>2304.6606060939203</v>
      </c>
      <c r="D212" s="8">
        <f t="shared" si="9"/>
        <v>2267.868928610575</v>
      </c>
      <c r="E212" s="8">
        <f t="shared" si="10"/>
        <v>2341.4522835772655</v>
      </c>
      <c r="F212" s="145">
        <v>2304.6606060939203</v>
      </c>
      <c r="G212" s="145">
        <v>36.791677483344998</v>
      </c>
      <c r="H212" s="146">
        <v>2681</v>
      </c>
      <c r="I212" s="146">
        <v>25</v>
      </c>
      <c r="J212" s="8">
        <v>-53.472689199212667</v>
      </c>
      <c r="K212" s="8">
        <v>1.8174000000000001</v>
      </c>
      <c r="L212" s="146">
        <v>-73</v>
      </c>
      <c r="M212" s="147">
        <v>48</v>
      </c>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W212" s="7"/>
      <c r="BG212" s="1" t="s">
        <v>488</v>
      </c>
      <c r="BH212" s="34" t="s">
        <v>589</v>
      </c>
      <c r="BI212" s="34" t="s">
        <v>590</v>
      </c>
      <c r="BJ212" s="34">
        <v>-235</v>
      </c>
      <c r="BK212" s="2">
        <v>44</v>
      </c>
    </row>
    <row r="213" spans="1:63" x14ac:dyDescent="0.2">
      <c r="A213" s="62"/>
      <c r="B213" s="65"/>
      <c r="C213" s="76">
        <v>2309.8372408682903</v>
      </c>
      <c r="D213" s="8">
        <f t="shared" si="9"/>
        <v>2275.0797331817203</v>
      </c>
      <c r="E213" s="8">
        <f t="shared" si="10"/>
        <v>2344.5947485548604</v>
      </c>
      <c r="F213" s="145">
        <v>2309.8372408682903</v>
      </c>
      <c r="G213" s="145">
        <v>34.757507686570044</v>
      </c>
      <c r="H213" s="146">
        <v>2663</v>
      </c>
      <c r="I213" s="146">
        <v>30</v>
      </c>
      <c r="J213" s="8">
        <v>-50.760986427731858</v>
      </c>
      <c r="K213" s="8">
        <v>2.2062000000000004</v>
      </c>
      <c r="L213" s="146">
        <v>-96</v>
      </c>
      <c r="M213" s="147">
        <v>50</v>
      </c>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W213" s="7"/>
      <c r="BG213" s="1" t="s">
        <v>488</v>
      </c>
      <c r="BH213" s="34" t="s">
        <v>591</v>
      </c>
      <c r="BI213" s="34" t="s">
        <v>592</v>
      </c>
      <c r="BJ213" s="34">
        <v>-237</v>
      </c>
      <c r="BK213" s="2">
        <v>38</v>
      </c>
    </row>
    <row r="214" spans="1:63" x14ac:dyDescent="0.2">
      <c r="A214" s="62"/>
      <c r="B214" s="65"/>
      <c r="C214" s="76">
        <v>2316.9813583135701</v>
      </c>
      <c r="D214" s="8">
        <f t="shared" si="9"/>
        <v>2284.0337733200249</v>
      </c>
      <c r="E214" s="8">
        <f t="shared" si="10"/>
        <v>2349.9289433071153</v>
      </c>
      <c r="F214" s="145">
        <v>2316.9813583135701</v>
      </c>
      <c r="G214" s="145">
        <v>32.947584993545</v>
      </c>
      <c r="H214" s="146">
        <v>2666</v>
      </c>
      <c r="I214" s="146">
        <v>28</v>
      </c>
      <c r="J214" s="8">
        <v>-50.301565438201301</v>
      </c>
      <c r="K214" s="8">
        <v>2.0295999999999998</v>
      </c>
      <c r="L214" s="146">
        <v>-99</v>
      </c>
      <c r="M214" s="147">
        <v>48</v>
      </c>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W214" s="7"/>
      <c r="BG214" s="1" t="s">
        <v>488</v>
      </c>
      <c r="BH214" s="34" t="s">
        <v>593</v>
      </c>
      <c r="BI214" s="34" t="s">
        <v>594</v>
      </c>
      <c r="BJ214" s="34">
        <v>-245</v>
      </c>
      <c r="BK214" s="2">
        <v>38</v>
      </c>
    </row>
    <row r="215" spans="1:63" x14ac:dyDescent="0.2">
      <c r="A215" s="62"/>
      <c r="B215" s="65"/>
      <c r="C215" s="76">
        <v>2324.6912330626901</v>
      </c>
      <c r="D215" s="8">
        <f t="shared" si="9"/>
        <v>2290.2477225559151</v>
      </c>
      <c r="E215" s="8">
        <f t="shared" si="10"/>
        <v>2359.1347435694652</v>
      </c>
      <c r="F215" s="145">
        <v>2324.6912330626901</v>
      </c>
      <c r="G215" s="145">
        <v>34.443510506774857</v>
      </c>
      <c r="H215" s="146">
        <v>2681</v>
      </c>
      <c r="I215" s="146">
        <v>26</v>
      </c>
      <c r="J215" s="8">
        <v>-51.198410075011466</v>
      </c>
      <c r="K215" s="8">
        <v>1.9157</v>
      </c>
      <c r="L215" s="146">
        <v>-94</v>
      </c>
      <c r="M215" s="147">
        <v>48</v>
      </c>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W215" s="7"/>
      <c r="BG215" s="1" t="s">
        <v>488</v>
      </c>
      <c r="BH215" s="34" t="s">
        <v>595</v>
      </c>
      <c r="BI215" s="34" t="s">
        <v>596</v>
      </c>
      <c r="BJ215" s="34">
        <v>-252</v>
      </c>
      <c r="BK215" s="2">
        <v>27</v>
      </c>
    </row>
    <row r="216" spans="1:63" x14ac:dyDescent="0.2">
      <c r="A216" s="62"/>
      <c r="B216" s="65"/>
      <c r="C216" s="76">
        <v>2331.5651397485803</v>
      </c>
      <c r="D216" s="8">
        <f t="shared" si="9"/>
        <v>2293.6332290809901</v>
      </c>
      <c r="E216" s="8">
        <f t="shared" si="10"/>
        <v>2369.4970504161706</v>
      </c>
      <c r="F216" s="145">
        <v>2331.5651397485803</v>
      </c>
      <c r="G216" s="145">
        <v>37.931910667590159</v>
      </c>
      <c r="H216" s="146">
        <v>2673</v>
      </c>
      <c r="I216" s="146">
        <v>41</v>
      </c>
      <c r="J216" s="8">
        <v>-49.398388379492509</v>
      </c>
      <c r="K216" s="8">
        <v>3.2195999999999998</v>
      </c>
      <c r="L216" s="146">
        <v>-107</v>
      </c>
      <c r="M216" s="147">
        <v>58</v>
      </c>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W216" s="7"/>
      <c r="BG216" s="1" t="s">
        <v>488</v>
      </c>
      <c r="BH216" s="34" t="s">
        <v>597</v>
      </c>
      <c r="BI216" s="34" t="s">
        <v>598</v>
      </c>
      <c r="BJ216" s="34">
        <v>-231</v>
      </c>
      <c r="BK216" s="2">
        <v>31</v>
      </c>
    </row>
    <row r="217" spans="1:63" x14ac:dyDescent="0.2">
      <c r="A217" s="62"/>
      <c r="B217" s="65"/>
      <c r="C217" s="76">
        <v>2336.20135300419</v>
      </c>
      <c r="D217" s="8">
        <f t="shared" si="9"/>
        <v>2296.5801817309048</v>
      </c>
      <c r="E217" s="8">
        <f t="shared" si="10"/>
        <v>2375.8225242774752</v>
      </c>
      <c r="F217" s="145">
        <v>2336.20135300419</v>
      </c>
      <c r="G217" s="145">
        <v>39.621171273285015</v>
      </c>
      <c r="H217" s="146">
        <v>2752</v>
      </c>
      <c r="I217" s="146">
        <v>22</v>
      </c>
      <c r="J217" s="8">
        <v>-58.246573670252879</v>
      </c>
      <c r="K217" s="8">
        <v>1.4905999999999999</v>
      </c>
      <c r="L217" s="146">
        <v>-34</v>
      </c>
      <c r="M217" s="147">
        <v>48</v>
      </c>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W217" s="7"/>
      <c r="BG217" s="1" t="s">
        <v>488</v>
      </c>
      <c r="BH217" s="34" t="s">
        <v>599</v>
      </c>
      <c r="BI217" s="34" t="s">
        <v>598</v>
      </c>
      <c r="BJ217" s="34">
        <v>-286</v>
      </c>
      <c r="BK217" s="2">
        <v>37</v>
      </c>
    </row>
    <row r="218" spans="1:63" x14ac:dyDescent="0.2">
      <c r="A218" s="62"/>
      <c r="B218" s="65"/>
      <c r="C218" s="76">
        <v>2339.1815333501704</v>
      </c>
      <c r="D218" s="8">
        <f t="shared" si="9"/>
        <v>2299.8052799201955</v>
      </c>
      <c r="E218" s="8">
        <f t="shared" si="10"/>
        <v>2378.5577867801453</v>
      </c>
      <c r="F218" s="145">
        <v>2339.1815333501704</v>
      </c>
      <c r="G218" s="145">
        <v>39.376253429974859</v>
      </c>
      <c r="H218" s="146">
        <v>2680</v>
      </c>
      <c r="I218" s="146">
        <v>27</v>
      </c>
      <c r="J218" s="8">
        <v>-49.380877713429584</v>
      </c>
      <c r="K218" s="8">
        <v>1.9525000000000001</v>
      </c>
      <c r="L218" s="146">
        <v>-109</v>
      </c>
      <c r="M218" s="147">
        <v>50</v>
      </c>
      <c r="N218" s="7"/>
      <c r="O218" s="7"/>
      <c r="P218" s="7"/>
      <c r="Q218" s="7"/>
      <c r="R218" s="7"/>
      <c r="S218" s="7"/>
      <c r="T218" s="7"/>
      <c r="U218" s="7"/>
      <c r="V218" s="7"/>
      <c r="W218" s="7"/>
      <c r="X218" s="7"/>
      <c r="Y218" s="7"/>
      <c r="Z218" s="7"/>
      <c r="AA218" s="7"/>
      <c r="AB218" s="7"/>
      <c r="AC218" s="7"/>
      <c r="AD218" s="7"/>
      <c r="AE218" s="7"/>
      <c r="BG218" s="1" t="s">
        <v>488</v>
      </c>
      <c r="BH218" s="34" t="s">
        <v>600</v>
      </c>
      <c r="BI218" s="34" t="s">
        <v>601</v>
      </c>
      <c r="BJ218" s="34">
        <v>-301</v>
      </c>
      <c r="BK218" s="2">
        <v>37</v>
      </c>
    </row>
    <row r="219" spans="1:63" x14ac:dyDescent="0.2">
      <c r="A219" s="62"/>
      <c r="B219" s="65"/>
      <c r="C219" s="76">
        <v>2342.0707814224697</v>
      </c>
      <c r="D219" s="8">
        <f t="shared" si="9"/>
        <v>2303.3821637970395</v>
      </c>
      <c r="E219" s="8">
        <f t="shared" si="10"/>
        <v>2380.7593990478999</v>
      </c>
      <c r="F219" s="145">
        <v>2342.0707814224697</v>
      </c>
      <c r="G219" s="145">
        <v>38.68861762542997</v>
      </c>
      <c r="H219" s="146">
        <v>2697</v>
      </c>
      <c r="I219" s="146">
        <v>26</v>
      </c>
      <c r="J219" s="8">
        <v>-51.128200269486612</v>
      </c>
      <c r="K219" s="8">
        <v>1.8329</v>
      </c>
      <c r="L219" s="146">
        <v>-95</v>
      </c>
      <c r="M219" s="147">
        <v>48</v>
      </c>
      <c r="N219" s="7"/>
      <c r="O219" s="7"/>
      <c r="P219" s="7"/>
      <c r="Q219" s="7"/>
      <c r="R219" s="7"/>
      <c r="S219" s="7"/>
      <c r="T219" s="7"/>
      <c r="U219" s="7"/>
      <c r="V219" s="7"/>
      <c r="W219" s="7"/>
      <c r="X219" s="7"/>
      <c r="Y219" s="7"/>
      <c r="Z219" s="7"/>
      <c r="AA219" s="7"/>
      <c r="AB219" s="7"/>
      <c r="AC219" s="7"/>
      <c r="AD219" s="7"/>
      <c r="AE219" s="7"/>
      <c r="BG219" s="1" t="s">
        <v>488</v>
      </c>
      <c r="BH219" s="34" t="s">
        <v>597</v>
      </c>
      <c r="BI219" s="34" t="s">
        <v>602</v>
      </c>
      <c r="BJ219" s="34">
        <v>-306</v>
      </c>
      <c r="BK219" s="2">
        <v>31</v>
      </c>
    </row>
    <row r="220" spans="1:63" x14ac:dyDescent="0.2">
      <c r="A220" s="62"/>
      <c r="B220" s="65"/>
      <c r="C220" s="76">
        <v>2344.9425320269302</v>
      </c>
      <c r="D220" s="8">
        <f t="shared" si="9"/>
        <v>2307.4460183153451</v>
      </c>
      <c r="E220" s="8">
        <f t="shared" si="10"/>
        <v>2382.4390457385152</v>
      </c>
      <c r="F220" s="145">
        <v>2344.9425320269302</v>
      </c>
      <c r="G220" s="145">
        <v>37.496513711585024</v>
      </c>
      <c r="H220" s="146">
        <v>2735</v>
      </c>
      <c r="I220" s="146">
        <v>28</v>
      </c>
      <c r="J220" s="8">
        <v>-55.179165746034876</v>
      </c>
      <c r="K220" s="8">
        <v>2.0320999999999998</v>
      </c>
      <c r="L220" s="146">
        <v>-59</v>
      </c>
      <c r="M220" s="147">
        <v>49</v>
      </c>
      <c r="N220" s="7"/>
      <c r="O220" s="7"/>
      <c r="P220" s="7"/>
      <c r="Q220" s="7"/>
      <c r="R220" s="7"/>
      <c r="S220" s="7"/>
      <c r="T220" s="7"/>
      <c r="U220" s="7"/>
      <c r="V220" s="7"/>
      <c r="W220" s="7"/>
      <c r="X220" s="7"/>
      <c r="Y220" s="7"/>
      <c r="Z220" s="7"/>
      <c r="AA220" s="7"/>
      <c r="AB220" s="7"/>
      <c r="AC220" s="7"/>
      <c r="AD220" s="7"/>
      <c r="AE220" s="7"/>
      <c r="BG220" s="1" t="s">
        <v>488</v>
      </c>
      <c r="BH220" s="34" t="s">
        <v>603</v>
      </c>
      <c r="BI220" s="34" t="s">
        <v>604</v>
      </c>
      <c r="BJ220" s="34">
        <v>-370</v>
      </c>
      <c r="BK220" s="2">
        <v>27</v>
      </c>
    </row>
    <row r="221" spans="1:63" x14ac:dyDescent="0.2">
      <c r="A221" s="62"/>
      <c r="B221" s="65"/>
      <c r="C221" s="76">
        <v>2347.8702199693998</v>
      </c>
      <c r="D221" s="8">
        <f t="shared" si="9"/>
        <v>2309.9633605294998</v>
      </c>
      <c r="E221" s="8">
        <f t="shared" si="10"/>
        <v>2385.7770794092999</v>
      </c>
      <c r="F221" s="145">
        <v>2347.8702199693998</v>
      </c>
      <c r="G221" s="145">
        <v>37.906859439899911</v>
      </c>
      <c r="H221" s="146">
        <v>2762</v>
      </c>
      <c r="I221" s="146">
        <v>28</v>
      </c>
      <c r="J221" s="8">
        <v>-58.072062563783497</v>
      </c>
      <c r="K221" s="8">
        <v>2.0573000000000001</v>
      </c>
      <c r="L221" s="146">
        <v>-33</v>
      </c>
      <c r="M221" s="147">
        <v>49</v>
      </c>
      <c r="N221" s="7"/>
      <c r="O221" s="7"/>
      <c r="P221" s="7"/>
      <c r="Q221" s="7"/>
      <c r="R221" s="7"/>
      <c r="S221" s="7"/>
      <c r="T221" s="7"/>
      <c r="U221" s="7"/>
      <c r="V221" s="7"/>
      <c r="W221" s="7"/>
      <c r="X221" s="7"/>
      <c r="Y221" s="7"/>
      <c r="Z221" s="7"/>
      <c r="AA221" s="7"/>
      <c r="AB221" s="7"/>
      <c r="AC221" s="7"/>
      <c r="AD221" s="7"/>
      <c r="AE221" s="7"/>
      <c r="BG221" s="1" t="s">
        <v>488</v>
      </c>
      <c r="BH221" s="34" t="s">
        <v>605</v>
      </c>
      <c r="BI221" s="34" t="s">
        <v>606</v>
      </c>
      <c r="BJ221" s="34">
        <v>-327</v>
      </c>
      <c r="BK221" s="2">
        <v>31</v>
      </c>
    </row>
    <row r="222" spans="1:63" x14ac:dyDescent="0.2">
      <c r="A222" s="62"/>
      <c r="B222" s="65"/>
      <c r="C222" s="76">
        <v>2350.9272800557701</v>
      </c>
      <c r="D222" s="8">
        <f t="shared" si="9"/>
        <v>2312.4030815188503</v>
      </c>
      <c r="E222" s="8">
        <f t="shared" si="10"/>
        <v>2389.4514785926899</v>
      </c>
      <c r="F222" s="145">
        <v>2350.9272800557701</v>
      </c>
      <c r="G222" s="145">
        <v>38.524198536920018</v>
      </c>
      <c r="H222" s="146">
        <v>2784</v>
      </c>
      <c r="I222" s="146">
        <v>30</v>
      </c>
      <c r="J222" s="8">
        <v>-60.330338681595322</v>
      </c>
      <c r="K222" s="8">
        <v>2.1875</v>
      </c>
      <c r="L222" s="146">
        <v>-14</v>
      </c>
      <c r="M222" s="147">
        <v>50</v>
      </c>
      <c r="N222" s="7"/>
      <c r="O222" s="7"/>
      <c r="P222" s="7"/>
      <c r="Q222" s="7"/>
      <c r="R222" s="7"/>
      <c r="S222" s="7"/>
      <c r="T222" s="7"/>
      <c r="U222" s="7"/>
      <c r="V222" s="7"/>
      <c r="W222" s="7"/>
      <c r="X222" s="7"/>
      <c r="Y222" s="7"/>
      <c r="Z222" s="7"/>
      <c r="AA222" s="7"/>
      <c r="AB222" s="7"/>
      <c r="AC222" s="7"/>
      <c r="AD222" s="7"/>
      <c r="AE222" s="7"/>
      <c r="BG222" s="1" t="s">
        <v>488</v>
      </c>
      <c r="BH222" s="34" t="s">
        <v>607</v>
      </c>
      <c r="BI222" s="34" t="s">
        <v>608</v>
      </c>
      <c r="BJ222" s="34">
        <v>-373</v>
      </c>
      <c r="BK222" s="2">
        <v>34</v>
      </c>
    </row>
    <row r="223" spans="1:63" x14ac:dyDescent="0.2">
      <c r="A223" s="62"/>
      <c r="B223" s="65"/>
      <c r="C223" s="76">
        <v>2354.18714709186</v>
      </c>
      <c r="D223" s="8">
        <f t="shared" si="9"/>
        <v>2315.20197141581</v>
      </c>
      <c r="E223" s="8">
        <f t="shared" si="10"/>
        <v>2393.1723227679099</v>
      </c>
      <c r="F223" s="145">
        <v>2354.18714709186</v>
      </c>
      <c r="G223" s="145">
        <v>38.985175676049977</v>
      </c>
      <c r="H223" s="146">
        <v>2765</v>
      </c>
      <c r="I223" s="146">
        <v>22</v>
      </c>
      <c r="J223" s="8">
        <v>-57.653980650198555</v>
      </c>
      <c r="K223" s="8">
        <v>1.5027000000000001</v>
      </c>
      <c r="L223" s="146">
        <v>-38</v>
      </c>
      <c r="M223" s="147">
        <v>46</v>
      </c>
      <c r="N223" s="7"/>
      <c r="O223" s="7"/>
      <c r="P223" s="7"/>
      <c r="Q223" s="7"/>
      <c r="R223" s="7"/>
      <c r="S223" s="7"/>
      <c r="T223" s="7"/>
      <c r="U223" s="7"/>
      <c r="V223" s="7"/>
      <c r="W223" s="7"/>
      <c r="X223" s="7"/>
      <c r="Y223" s="7"/>
      <c r="Z223" s="7"/>
      <c r="AA223" s="7"/>
      <c r="AB223" s="7"/>
      <c r="AC223" s="7"/>
      <c r="AD223" s="7"/>
      <c r="AE223" s="7"/>
      <c r="BG223" s="1" t="s">
        <v>488</v>
      </c>
      <c r="BH223" s="34" t="s">
        <v>609</v>
      </c>
      <c r="BI223" s="34" t="s">
        <v>610</v>
      </c>
      <c r="BJ223" s="34">
        <v>-393</v>
      </c>
      <c r="BK223" s="2">
        <v>45</v>
      </c>
    </row>
    <row r="224" spans="1:63" x14ac:dyDescent="0.2">
      <c r="A224" s="62"/>
      <c r="B224" s="65"/>
      <c r="C224" s="76">
        <v>2357.7232558835603</v>
      </c>
      <c r="D224" s="8">
        <f t="shared" si="9"/>
        <v>2317.6042813818353</v>
      </c>
      <c r="E224" s="8">
        <f t="shared" si="10"/>
        <v>2397.8422303852853</v>
      </c>
      <c r="F224" s="145">
        <v>2357.7232558835603</v>
      </c>
      <c r="G224" s="145">
        <v>40.118974501724971</v>
      </c>
      <c r="H224" s="146">
        <v>2761</v>
      </c>
      <c r="I224" s="146">
        <v>28</v>
      </c>
      <c r="J224" s="8">
        <v>-56.791790072399316</v>
      </c>
      <c r="K224" s="8">
        <v>2.0173999999999999</v>
      </c>
      <c r="L224" s="146">
        <v>-42</v>
      </c>
      <c r="M224" s="147">
        <v>49</v>
      </c>
      <c r="N224" s="7"/>
      <c r="O224" s="7"/>
      <c r="P224" s="7"/>
      <c r="Q224" s="7"/>
      <c r="R224" s="7"/>
      <c r="S224" s="7"/>
      <c r="T224" s="7"/>
      <c r="U224" s="7"/>
      <c r="V224" s="7"/>
      <c r="W224" s="7"/>
      <c r="X224" s="7"/>
      <c r="Y224" s="7"/>
      <c r="Z224" s="7"/>
      <c r="AA224" s="7"/>
      <c r="AB224" s="7"/>
      <c r="AC224" s="7"/>
      <c r="AD224" s="7"/>
      <c r="AE224" s="7"/>
      <c r="BG224" s="1" t="s">
        <v>488</v>
      </c>
      <c r="BH224" s="34" t="s">
        <v>611</v>
      </c>
      <c r="BI224" s="34" t="s">
        <v>586</v>
      </c>
      <c r="BJ224" s="34">
        <v>-191</v>
      </c>
      <c r="BK224" s="2">
        <v>36</v>
      </c>
    </row>
    <row r="225" spans="1:63" x14ac:dyDescent="0.2">
      <c r="A225" s="62"/>
      <c r="B225" s="65"/>
      <c r="C225" s="76">
        <v>2361.6090412367103</v>
      </c>
      <c r="D225" s="8">
        <f t="shared" si="9"/>
        <v>2320.3517963110153</v>
      </c>
      <c r="E225" s="8">
        <f t="shared" si="10"/>
        <v>2402.8662861624052</v>
      </c>
      <c r="F225" s="145">
        <v>2361.6090412367103</v>
      </c>
      <c r="G225" s="145">
        <v>41.257244925694934</v>
      </c>
      <c r="H225" s="146">
        <v>2791</v>
      </c>
      <c r="I225" s="146">
        <v>28</v>
      </c>
      <c r="J225" s="8">
        <v>-59.91181149937119</v>
      </c>
      <c r="K225" s="8">
        <v>2.0403000000000002</v>
      </c>
      <c r="L225" s="146">
        <v>-16</v>
      </c>
      <c r="M225" s="147">
        <v>50</v>
      </c>
      <c r="N225" s="7"/>
      <c r="O225" s="7"/>
      <c r="P225" s="7"/>
      <c r="Q225" s="7"/>
      <c r="R225" s="7"/>
      <c r="S225" s="7"/>
      <c r="T225" s="7"/>
      <c r="U225" s="7"/>
      <c r="V225" s="7"/>
      <c r="W225" s="7"/>
      <c r="X225" s="7"/>
      <c r="Y225" s="7"/>
      <c r="Z225" s="7"/>
      <c r="AA225" s="7"/>
      <c r="AB225" s="7"/>
      <c r="AC225" s="7"/>
      <c r="AD225" s="7"/>
      <c r="AE225" s="7"/>
      <c r="BG225" s="1" t="s">
        <v>488</v>
      </c>
      <c r="BH225" s="34" t="s">
        <v>612</v>
      </c>
      <c r="BI225" s="34" t="s">
        <v>613</v>
      </c>
      <c r="BJ225" s="34">
        <v>-168</v>
      </c>
      <c r="BK225" s="2">
        <v>40</v>
      </c>
    </row>
    <row r="226" spans="1:63" x14ac:dyDescent="0.2">
      <c r="A226" s="62"/>
      <c r="B226" s="65"/>
      <c r="C226" s="76">
        <v>2373.7138560579401</v>
      </c>
      <c r="D226" s="8">
        <f t="shared" si="9"/>
        <v>2336.5999986382699</v>
      </c>
      <c r="E226" s="8">
        <f t="shared" si="10"/>
        <v>2410.8277134776104</v>
      </c>
      <c r="F226" s="145">
        <v>2373.7138560579401</v>
      </c>
      <c r="G226" s="145">
        <v>37.113857419670104</v>
      </c>
      <c r="H226" s="146">
        <v>2741</v>
      </c>
      <c r="I226" s="146">
        <v>27</v>
      </c>
      <c r="J226" s="8">
        <v>-52.637748714074561</v>
      </c>
      <c r="K226" s="8">
        <v>1.9498</v>
      </c>
      <c r="L226" s="146">
        <v>-79</v>
      </c>
      <c r="M226" s="147">
        <v>45</v>
      </c>
      <c r="N226" s="7"/>
      <c r="O226" s="7"/>
      <c r="P226" s="7"/>
      <c r="Q226" s="7"/>
      <c r="R226" s="7"/>
      <c r="S226" s="7"/>
      <c r="T226" s="7"/>
      <c r="U226" s="7"/>
      <c r="V226" s="7"/>
      <c r="W226" s="7"/>
      <c r="X226" s="7"/>
      <c r="Y226" s="7"/>
      <c r="Z226" s="7"/>
      <c r="AA226" s="7"/>
      <c r="AB226" s="7"/>
      <c r="AC226" s="7"/>
      <c r="AD226" s="7"/>
      <c r="AE226" s="7"/>
      <c r="BG226" s="1" t="s">
        <v>488</v>
      </c>
      <c r="BH226" s="34" t="s">
        <v>614</v>
      </c>
      <c r="BI226" s="34" t="s">
        <v>615</v>
      </c>
      <c r="BJ226" s="34">
        <v>-128</v>
      </c>
      <c r="BK226" s="2">
        <v>34</v>
      </c>
    </row>
    <row r="227" spans="1:63" x14ac:dyDescent="0.2">
      <c r="A227" s="62"/>
      <c r="B227" s="65"/>
      <c r="C227" s="76">
        <v>2386.9125754974698</v>
      </c>
      <c r="D227" s="8">
        <f t="shared" si="9"/>
        <v>2345.8651693964098</v>
      </c>
      <c r="E227" s="8">
        <f t="shared" si="10"/>
        <v>2427.9599815985298</v>
      </c>
      <c r="F227" s="145">
        <v>2386.9125754974698</v>
      </c>
      <c r="G227" s="145">
        <v>41.047406101059948</v>
      </c>
      <c r="H227" s="146">
        <v>2787</v>
      </c>
      <c r="I227" s="146">
        <v>30</v>
      </c>
      <c r="J227" s="8">
        <v>-56.509829058600801</v>
      </c>
      <c r="K227" s="8">
        <v>2.2214</v>
      </c>
      <c r="L227" s="146">
        <v>-43</v>
      </c>
      <c r="M227" s="147">
        <v>49</v>
      </c>
      <c r="N227" s="7"/>
      <c r="O227" s="7"/>
      <c r="P227" s="7"/>
      <c r="Q227" s="7"/>
      <c r="R227" s="7"/>
      <c r="S227" s="7"/>
      <c r="T227" s="7"/>
      <c r="U227" s="7"/>
      <c r="V227" s="7"/>
      <c r="W227" s="7"/>
      <c r="X227" s="7"/>
      <c r="Y227" s="7"/>
      <c r="Z227" s="7"/>
      <c r="AA227" s="7"/>
      <c r="AB227" s="7"/>
      <c r="AC227" s="7"/>
      <c r="AD227" s="7"/>
      <c r="AE227" s="7"/>
      <c r="BG227" s="1" t="s">
        <v>488</v>
      </c>
      <c r="BH227" s="34" t="s">
        <v>616</v>
      </c>
      <c r="BI227" s="34" t="s">
        <v>617</v>
      </c>
      <c r="BJ227" s="34">
        <v>-203</v>
      </c>
      <c r="BK227" s="2">
        <v>51</v>
      </c>
    </row>
    <row r="228" spans="1:63" x14ac:dyDescent="0.2">
      <c r="A228" s="62"/>
      <c r="B228" s="65"/>
      <c r="C228" s="76">
        <v>2392.9016160399601</v>
      </c>
      <c r="D228" s="8">
        <f t="shared" si="9"/>
        <v>2351.399115224845</v>
      </c>
      <c r="E228" s="8">
        <f t="shared" si="10"/>
        <v>2434.4041168550752</v>
      </c>
      <c r="F228" s="145">
        <v>2392.9016160399601</v>
      </c>
      <c r="G228" s="145">
        <v>41.502500815115084</v>
      </c>
      <c r="H228" s="146">
        <v>2760</v>
      </c>
      <c r="I228" s="146">
        <v>28</v>
      </c>
      <c r="J228" s="8">
        <v>-52.688241357115473</v>
      </c>
      <c r="K228" s="8">
        <v>2.0596000000000001</v>
      </c>
      <c r="L228" s="146">
        <v>-77</v>
      </c>
      <c r="M228" s="147">
        <v>47</v>
      </c>
      <c r="N228" s="7"/>
      <c r="O228" s="7"/>
      <c r="P228" s="7"/>
      <c r="Q228" s="7"/>
      <c r="R228" s="7"/>
      <c r="S228" s="7"/>
      <c r="T228" s="7"/>
      <c r="U228" s="7"/>
      <c r="V228" s="7"/>
      <c r="W228" s="7"/>
      <c r="X228" s="7"/>
      <c r="Y228" s="7"/>
      <c r="Z228" s="7"/>
      <c r="AA228" s="7"/>
      <c r="AB228" s="7"/>
      <c r="AC228" s="7"/>
      <c r="AD228" s="7"/>
      <c r="AE228" s="7"/>
      <c r="BG228" s="1" t="s">
        <v>618</v>
      </c>
      <c r="BH228" s="34" t="s">
        <v>619</v>
      </c>
      <c r="BI228" s="34" t="s">
        <v>620</v>
      </c>
      <c r="BJ228" s="34">
        <v>-118</v>
      </c>
      <c r="BK228" s="2">
        <v>41</v>
      </c>
    </row>
    <row r="229" spans="1:63" x14ac:dyDescent="0.2">
      <c r="A229" s="62"/>
      <c r="B229" s="65"/>
      <c r="C229" s="76">
        <v>2398.4478368680102</v>
      </c>
      <c r="D229" s="8">
        <f t="shared" si="9"/>
        <v>2357.5248240576002</v>
      </c>
      <c r="E229" s="8">
        <f t="shared" si="10"/>
        <v>2439.3708496784202</v>
      </c>
      <c r="F229" s="145">
        <v>2398.4478368680102</v>
      </c>
      <c r="G229" s="145">
        <v>40.923012810410107</v>
      </c>
      <c r="H229" s="146">
        <v>2767</v>
      </c>
      <c r="I229" s="146">
        <v>22</v>
      </c>
      <c r="J229" s="8">
        <v>-52.868177576453675</v>
      </c>
      <c r="K229" s="8">
        <v>1.4817</v>
      </c>
      <c r="L229" s="146">
        <v>-76</v>
      </c>
      <c r="M229" s="147">
        <v>41</v>
      </c>
      <c r="N229" s="7"/>
      <c r="O229" s="7"/>
      <c r="P229" s="7"/>
      <c r="Q229" s="7"/>
      <c r="R229" s="7"/>
      <c r="S229" s="7"/>
      <c r="T229" s="7"/>
      <c r="U229" s="7"/>
      <c r="V229" s="7"/>
      <c r="W229" s="7"/>
      <c r="X229" s="7"/>
      <c r="Y229" s="7"/>
      <c r="Z229" s="7"/>
      <c r="AA229" s="7"/>
      <c r="AB229" s="7"/>
      <c r="AC229" s="7"/>
      <c r="AD229" s="7"/>
      <c r="AE229" s="7"/>
      <c r="BG229" s="1" t="s">
        <v>618</v>
      </c>
      <c r="BH229" s="34" t="s">
        <v>621</v>
      </c>
      <c r="BI229" s="34" t="s">
        <v>622</v>
      </c>
      <c r="BJ229" s="34">
        <v>-92</v>
      </c>
      <c r="BK229" s="2">
        <v>63</v>
      </c>
    </row>
    <row r="230" spans="1:63" x14ac:dyDescent="0.2">
      <c r="A230" s="62"/>
      <c r="B230" s="65"/>
      <c r="C230" s="76">
        <v>2403.7386201996801</v>
      </c>
      <c r="D230" s="8">
        <f t="shared" si="9"/>
        <v>2362.4748158601151</v>
      </c>
      <c r="E230" s="8">
        <f t="shared" si="10"/>
        <v>2445.0024245392451</v>
      </c>
      <c r="F230" s="145">
        <v>2403.7386201996801</v>
      </c>
      <c r="G230" s="145">
        <v>41.263804339564999</v>
      </c>
      <c r="H230" s="146">
        <v>2744</v>
      </c>
      <c r="I230" s="146">
        <v>28</v>
      </c>
      <c r="J230" s="8">
        <v>-49.537897116097575</v>
      </c>
      <c r="K230" s="8">
        <v>2.0468000000000002</v>
      </c>
      <c r="L230" s="146">
        <v>-102</v>
      </c>
      <c r="M230" s="147">
        <v>45</v>
      </c>
      <c r="N230" s="7"/>
      <c r="O230" s="7"/>
      <c r="P230" s="7"/>
      <c r="Q230" s="7"/>
      <c r="R230" s="7"/>
      <c r="S230" s="7"/>
      <c r="T230" s="7"/>
      <c r="U230" s="7"/>
      <c r="V230" s="7"/>
      <c r="W230" s="7"/>
      <c r="X230" s="7"/>
      <c r="Y230" s="7"/>
      <c r="Z230" s="7"/>
      <c r="AA230" s="7"/>
      <c r="AB230" s="7"/>
      <c r="AC230" s="7"/>
      <c r="AD230" s="7"/>
      <c r="AE230" s="7"/>
      <c r="BG230" s="1" t="s">
        <v>618</v>
      </c>
      <c r="BH230" s="34" t="s">
        <v>623</v>
      </c>
      <c r="BI230" s="34" t="s">
        <v>624</v>
      </c>
      <c r="BJ230" s="34">
        <v>-133</v>
      </c>
      <c r="BK230" s="2">
        <v>45</v>
      </c>
    </row>
    <row r="231" spans="1:63" x14ac:dyDescent="0.2">
      <c r="A231" s="62"/>
      <c r="B231" s="65"/>
      <c r="C231" s="76">
        <v>2408.9613482530699</v>
      </c>
      <c r="D231" s="8">
        <f t="shared" si="9"/>
        <v>2366.2419952953496</v>
      </c>
      <c r="E231" s="8">
        <f t="shared" si="10"/>
        <v>2451.6807012107902</v>
      </c>
      <c r="F231" s="145">
        <v>2408.9613482530699</v>
      </c>
      <c r="G231" s="145">
        <v>42.719352957720112</v>
      </c>
      <c r="H231" s="146">
        <v>2763</v>
      </c>
      <c r="I231" s="146">
        <v>28</v>
      </c>
      <c r="J231" s="8">
        <v>-51.174024484063494</v>
      </c>
      <c r="K231" s="8">
        <v>2.0709999999999997</v>
      </c>
      <c r="L231" s="146">
        <v>-89</v>
      </c>
      <c r="M231" s="147">
        <v>44</v>
      </c>
      <c r="N231" s="7"/>
      <c r="O231" s="7"/>
      <c r="P231" s="7"/>
      <c r="Q231" s="7"/>
      <c r="R231" s="7"/>
      <c r="S231" s="7"/>
      <c r="T231" s="7"/>
      <c r="U231" s="7"/>
      <c r="V231" s="7"/>
      <c r="W231" s="7"/>
      <c r="X231" s="7"/>
      <c r="Y231" s="7"/>
      <c r="Z231" s="7"/>
      <c r="AA231" s="7"/>
      <c r="AB231" s="7"/>
      <c r="AC231" s="7"/>
      <c r="AD231" s="7"/>
      <c r="AE231" s="7"/>
      <c r="BG231" s="1" t="s">
        <v>618</v>
      </c>
      <c r="BH231" s="34" t="s">
        <v>625</v>
      </c>
      <c r="BI231" s="34" t="s">
        <v>626</v>
      </c>
      <c r="BJ231" s="34">
        <v>-84</v>
      </c>
      <c r="BK231" s="2">
        <v>52</v>
      </c>
    </row>
    <row r="232" spans="1:63" x14ac:dyDescent="0.2">
      <c r="A232" s="62"/>
      <c r="B232" s="65"/>
      <c r="C232" s="76">
        <v>2414.3034032462101</v>
      </c>
      <c r="D232" s="8">
        <f t="shared" si="9"/>
        <v>2369.8229422046852</v>
      </c>
      <c r="E232" s="8">
        <f t="shared" si="10"/>
        <v>2458.783864287735</v>
      </c>
      <c r="F232" s="145">
        <v>2414.3034032462101</v>
      </c>
      <c r="G232" s="145">
        <v>44.480461041525032</v>
      </c>
      <c r="H232" s="146">
        <v>2781</v>
      </c>
      <c r="I232" s="146">
        <v>33</v>
      </c>
      <c r="J232" s="8">
        <v>-52.738355883180319</v>
      </c>
      <c r="K232" s="8">
        <v>2.4533</v>
      </c>
      <c r="L232" s="146">
        <v>-75</v>
      </c>
      <c r="M232" s="147">
        <v>49</v>
      </c>
      <c r="N232" s="7"/>
      <c r="O232" s="7"/>
      <c r="P232" s="7"/>
      <c r="Q232" s="7"/>
      <c r="R232" s="7"/>
      <c r="S232" s="7"/>
      <c r="T232" s="7"/>
      <c r="U232" s="7"/>
      <c r="V232" s="7"/>
      <c r="W232" s="7"/>
      <c r="X232" s="7"/>
      <c r="Y232" s="7"/>
      <c r="Z232" s="7"/>
      <c r="AA232" s="7"/>
      <c r="AB232" s="7"/>
      <c r="AC232" s="7"/>
      <c r="AD232" s="7"/>
      <c r="AE232" s="7"/>
      <c r="BG232" s="1" t="s">
        <v>618</v>
      </c>
      <c r="BH232" s="34" t="s">
        <v>627</v>
      </c>
      <c r="BI232" s="34" t="s">
        <v>628</v>
      </c>
      <c r="BJ232" s="34">
        <v>-137</v>
      </c>
      <c r="BK232" s="2">
        <v>64</v>
      </c>
    </row>
    <row r="233" spans="1:63" x14ac:dyDescent="0.2">
      <c r="A233" s="62"/>
      <c r="B233" s="65"/>
      <c r="C233" s="76">
        <v>2419.9521673972104</v>
      </c>
      <c r="D233" s="8">
        <f t="shared" si="9"/>
        <v>2373.2597231287555</v>
      </c>
      <c r="E233" s="8">
        <f t="shared" si="10"/>
        <v>2466.6446116656653</v>
      </c>
      <c r="F233" s="145">
        <v>2419.9521673972104</v>
      </c>
      <c r="G233" s="145">
        <v>46.692444268455091</v>
      </c>
      <c r="H233" s="146">
        <v>2762</v>
      </c>
      <c r="I233" s="146">
        <v>28</v>
      </c>
      <c r="J233" s="8">
        <v>-49.859765639099663</v>
      </c>
      <c r="K233" s="8">
        <v>2.0162</v>
      </c>
      <c r="L233" s="146">
        <v>-99</v>
      </c>
      <c r="M233" s="147">
        <v>47</v>
      </c>
      <c r="N233" s="7"/>
      <c r="O233" s="7"/>
      <c r="P233" s="7"/>
      <c r="Q233" s="7"/>
      <c r="R233" s="7"/>
      <c r="S233" s="7"/>
      <c r="T233" s="7"/>
      <c r="U233" s="7"/>
      <c r="V233" s="7"/>
      <c r="W233" s="7"/>
      <c r="X233" s="7"/>
      <c r="Y233" s="7"/>
      <c r="Z233" s="7"/>
      <c r="AA233" s="7"/>
      <c r="AB233" s="7"/>
      <c r="AC233" s="7"/>
      <c r="AD233" s="7"/>
      <c r="AE233" s="7"/>
      <c r="BG233" s="1" t="s">
        <v>618</v>
      </c>
      <c r="BH233" s="34" t="s">
        <v>629</v>
      </c>
      <c r="BI233" s="34" t="s">
        <v>630</v>
      </c>
      <c r="BJ233" s="34">
        <v>-92</v>
      </c>
      <c r="BK233" s="2">
        <v>72</v>
      </c>
    </row>
    <row r="234" spans="1:63" x14ac:dyDescent="0.2">
      <c r="A234" s="62"/>
      <c r="B234" s="65"/>
      <c r="C234" s="76">
        <v>2426.0950229241298</v>
      </c>
      <c r="D234" s="8">
        <f t="shared" si="9"/>
        <v>2377.4966967749351</v>
      </c>
      <c r="E234" s="8">
        <f t="shared" si="10"/>
        <v>2474.6933490733245</v>
      </c>
      <c r="F234" s="145">
        <v>2426.0950229241298</v>
      </c>
      <c r="G234" s="145">
        <v>48.598326149194904</v>
      </c>
      <c r="H234" s="146">
        <v>2788</v>
      </c>
      <c r="I234" s="146">
        <v>32</v>
      </c>
      <c r="J234" s="8">
        <v>-52.140517950235889</v>
      </c>
      <c r="K234" s="8">
        <v>2.3521000000000001</v>
      </c>
      <c r="L234" s="146">
        <v>-78</v>
      </c>
      <c r="M234" s="147">
        <v>50</v>
      </c>
      <c r="N234" s="7"/>
      <c r="O234" s="7"/>
      <c r="P234" s="7"/>
      <c r="Q234" s="7"/>
      <c r="R234" s="7"/>
      <c r="S234" s="7"/>
      <c r="T234" s="7"/>
      <c r="U234" s="7"/>
      <c r="V234" s="7"/>
      <c r="W234" s="7"/>
      <c r="X234" s="7"/>
      <c r="Y234" s="7"/>
      <c r="Z234" s="7"/>
      <c r="AA234" s="7"/>
      <c r="AB234" s="7"/>
      <c r="AC234" s="7"/>
      <c r="AD234" s="7"/>
      <c r="AE234" s="7"/>
      <c r="BG234" s="1" t="s">
        <v>618</v>
      </c>
      <c r="BH234" s="34" t="s">
        <v>631</v>
      </c>
      <c r="BI234" s="34" t="s">
        <v>632</v>
      </c>
      <c r="BJ234" s="34">
        <v>-71</v>
      </c>
      <c r="BK234" s="2">
        <v>60</v>
      </c>
    </row>
    <row r="235" spans="1:63" x14ac:dyDescent="0.2">
      <c r="A235" s="62"/>
      <c r="B235" s="65"/>
      <c r="C235" s="76">
        <v>2432.9193520450399</v>
      </c>
      <c r="D235" s="8">
        <f t="shared" si="9"/>
        <v>2382.44533271811</v>
      </c>
      <c r="E235" s="8">
        <f t="shared" si="10"/>
        <v>2483.3933713719698</v>
      </c>
      <c r="F235" s="145">
        <v>2432.9193520450399</v>
      </c>
      <c r="G235" s="145">
        <v>50.474019326929962</v>
      </c>
      <c r="H235" s="146">
        <v>2808</v>
      </c>
      <c r="I235" s="146">
        <v>25</v>
      </c>
      <c r="J235" s="8">
        <v>-53.725666863155496</v>
      </c>
      <c r="K235" s="8">
        <v>1.7177</v>
      </c>
      <c r="L235" s="146">
        <v>-63</v>
      </c>
      <c r="M235" s="147">
        <v>46</v>
      </c>
      <c r="N235" s="7"/>
      <c r="O235" s="7"/>
      <c r="P235" s="7"/>
      <c r="Q235" s="7"/>
      <c r="R235" s="7"/>
      <c r="S235" s="7"/>
      <c r="T235" s="7"/>
      <c r="U235" s="7"/>
      <c r="V235" s="7"/>
      <c r="W235" s="7"/>
      <c r="X235" s="7"/>
      <c r="Y235" s="7"/>
      <c r="Z235" s="7"/>
      <c r="AA235" s="7"/>
      <c r="AB235" s="7"/>
      <c r="AC235" s="7"/>
      <c r="AD235" s="7"/>
      <c r="AE235" s="7"/>
      <c r="BG235" s="1" t="s">
        <v>618</v>
      </c>
      <c r="BH235" s="34" t="s">
        <v>633</v>
      </c>
      <c r="BI235" s="34" t="s">
        <v>634</v>
      </c>
      <c r="BJ235" s="34">
        <v>-72</v>
      </c>
      <c r="BK235" s="2">
        <v>59</v>
      </c>
    </row>
    <row r="236" spans="1:63" x14ac:dyDescent="0.2">
      <c r="A236" s="62"/>
      <c r="B236" s="65"/>
      <c r="C236" s="76">
        <v>2448.42031004926</v>
      </c>
      <c r="D236" s="8">
        <f t="shared" si="9"/>
        <v>2404.1827167900246</v>
      </c>
      <c r="E236" s="8">
        <f t="shared" si="10"/>
        <v>2492.6579033084954</v>
      </c>
      <c r="F236" s="145">
        <v>2448.42031004926</v>
      </c>
      <c r="G236" s="145">
        <v>44.237593259235155</v>
      </c>
      <c r="H236" s="146">
        <v>2792</v>
      </c>
      <c r="I236" s="146">
        <v>29</v>
      </c>
      <c r="J236" s="8">
        <v>-50.08362595291382</v>
      </c>
      <c r="K236" s="8">
        <v>2.1292</v>
      </c>
      <c r="L236" s="146">
        <v>-90</v>
      </c>
      <c r="M236" s="147">
        <v>42</v>
      </c>
      <c r="N236" s="7"/>
      <c r="O236" s="7"/>
      <c r="P236" s="7"/>
      <c r="Q236" s="7"/>
      <c r="R236" s="7"/>
      <c r="S236" s="7"/>
      <c r="T236" s="7"/>
      <c r="U236" s="7"/>
      <c r="V236" s="7"/>
      <c r="W236" s="7"/>
      <c r="X236" s="7"/>
      <c r="Y236" s="7"/>
      <c r="Z236" s="7"/>
      <c r="AA236" s="7"/>
      <c r="AB236" s="7"/>
      <c r="AC236" s="7"/>
      <c r="AD236" s="7"/>
      <c r="AE236" s="7"/>
      <c r="BG236" s="1" t="s">
        <v>618</v>
      </c>
      <c r="BH236" s="34" t="s">
        <v>635</v>
      </c>
      <c r="BI236" s="34" t="s">
        <v>636</v>
      </c>
      <c r="BJ236" s="34">
        <v>-145</v>
      </c>
      <c r="BK236" s="2">
        <v>52</v>
      </c>
    </row>
    <row r="237" spans="1:63" x14ac:dyDescent="0.2">
      <c r="A237" s="62"/>
      <c r="B237" s="65"/>
      <c r="C237" s="76">
        <v>2469.6826427736</v>
      </c>
      <c r="D237" s="8">
        <f t="shared" si="9"/>
        <v>2424.1217633937249</v>
      </c>
      <c r="E237" s="8">
        <f t="shared" si="10"/>
        <v>2515.2435221534752</v>
      </c>
      <c r="F237" s="145">
        <v>2469.6826427736</v>
      </c>
      <c r="G237" s="145">
        <v>45.560879379874962</v>
      </c>
      <c r="H237" s="146">
        <v>2758</v>
      </c>
      <c r="I237" s="146">
        <v>41</v>
      </c>
      <c r="J237" s="8">
        <v>-43.562985015686671</v>
      </c>
      <c r="K237" s="8">
        <v>3.1442000000000001</v>
      </c>
      <c r="L237" s="146">
        <v>-136</v>
      </c>
      <c r="M237" s="147">
        <v>50</v>
      </c>
      <c r="N237" s="7"/>
      <c r="O237" s="7"/>
      <c r="P237" s="7"/>
      <c r="Q237" s="7"/>
      <c r="R237" s="7"/>
      <c r="S237" s="7"/>
      <c r="T237" s="7"/>
      <c r="U237" s="7"/>
      <c r="V237" s="7"/>
      <c r="W237" s="7"/>
      <c r="X237" s="7"/>
      <c r="Y237" s="7"/>
      <c r="Z237" s="7"/>
      <c r="AA237" s="7"/>
      <c r="AB237" s="7"/>
      <c r="AC237" s="7"/>
      <c r="AD237" s="7"/>
      <c r="AE237" s="7"/>
      <c r="BG237" s="1" t="s">
        <v>618</v>
      </c>
      <c r="BH237" s="34" t="s">
        <v>637</v>
      </c>
      <c r="BI237" s="34" t="s">
        <v>638</v>
      </c>
      <c r="BJ237" s="34">
        <v>-125</v>
      </c>
      <c r="BK237" s="2">
        <v>59</v>
      </c>
    </row>
    <row r="238" spans="1:63" x14ac:dyDescent="0.2">
      <c r="A238" s="62"/>
      <c r="B238" s="65"/>
      <c r="C238" s="76">
        <v>2507.0264976355602</v>
      </c>
      <c r="D238" s="8">
        <f t="shared" si="9"/>
        <v>2465.588469281945</v>
      </c>
      <c r="E238" s="8">
        <f t="shared" si="10"/>
        <v>2548.4645259891754</v>
      </c>
      <c r="F238" s="145">
        <v>2507.0264976355602</v>
      </c>
      <c r="G238" s="145">
        <v>41.438028353615096</v>
      </c>
      <c r="H238" s="146">
        <v>2833</v>
      </c>
      <c r="I238" s="146">
        <v>35</v>
      </c>
      <c r="J238" s="8">
        <v>-48.180052876167004</v>
      </c>
      <c r="K238" s="8">
        <v>2.5923000000000003</v>
      </c>
      <c r="L238" s="146">
        <v>-83</v>
      </c>
      <c r="M238" s="147">
        <v>43</v>
      </c>
      <c r="N238" s="7"/>
      <c r="O238" s="7"/>
      <c r="P238" s="7"/>
      <c r="Q238" s="7"/>
      <c r="R238" s="7"/>
      <c r="S238" s="7"/>
      <c r="T238" s="7"/>
      <c r="U238" s="7"/>
      <c r="V238" s="7"/>
      <c r="W238" s="7"/>
      <c r="X238" s="7"/>
      <c r="Y238" s="7"/>
      <c r="Z238" s="7"/>
      <c r="AA238" s="7"/>
      <c r="AB238" s="7"/>
      <c r="AC238" s="7"/>
      <c r="AD238" s="7"/>
      <c r="AE238" s="7"/>
      <c r="BG238" s="1" t="s">
        <v>618</v>
      </c>
      <c r="BH238" s="34" t="s">
        <v>639</v>
      </c>
      <c r="BI238" s="34" t="s">
        <v>640</v>
      </c>
      <c r="BJ238" s="34">
        <v>-40</v>
      </c>
      <c r="BK238" s="2">
        <v>71</v>
      </c>
    </row>
    <row r="239" spans="1:63" x14ac:dyDescent="0.2">
      <c r="A239" s="62"/>
      <c r="B239" s="65"/>
      <c r="C239" s="76">
        <v>2520.7310317320803</v>
      </c>
      <c r="D239" s="8">
        <f t="shared" si="9"/>
        <v>2482.55973537622</v>
      </c>
      <c r="E239" s="8">
        <f t="shared" si="10"/>
        <v>2558.9023280879405</v>
      </c>
      <c r="F239" s="145">
        <v>2520.7310317320803</v>
      </c>
      <c r="G239" s="145">
        <v>38.171296355860029</v>
      </c>
      <c r="H239" s="146">
        <v>2775</v>
      </c>
      <c r="I239" s="146">
        <v>31</v>
      </c>
      <c r="J239" s="8">
        <v>-39.676349099535543</v>
      </c>
      <c r="K239" s="8">
        <v>2.3054999999999999</v>
      </c>
      <c r="L239" s="146">
        <v>-149</v>
      </c>
      <c r="M239" s="147">
        <v>39</v>
      </c>
      <c r="N239" s="7"/>
      <c r="O239" s="7"/>
      <c r="P239" s="7"/>
      <c r="Q239" s="7"/>
      <c r="R239" s="7"/>
      <c r="S239" s="7"/>
      <c r="T239" s="7"/>
      <c r="U239" s="7"/>
      <c r="V239" s="7"/>
      <c r="W239" s="7"/>
      <c r="X239" s="7"/>
      <c r="Y239" s="7"/>
      <c r="Z239" s="7"/>
      <c r="AA239" s="7"/>
      <c r="AB239" s="7"/>
      <c r="AC239" s="7"/>
      <c r="AD239" s="7"/>
      <c r="AE239" s="7"/>
      <c r="BG239" s="1" t="s">
        <v>618</v>
      </c>
      <c r="BH239" s="34" t="s">
        <v>641</v>
      </c>
      <c r="BI239" s="34" t="s">
        <v>642</v>
      </c>
      <c r="BJ239" s="34">
        <v>-23</v>
      </c>
      <c r="BK239" s="2">
        <v>65</v>
      </c>
    </row>
    <row r="240" spans="1:63" x14ac:dyDescent="0.2">
      <c r="A240" s="7"/>
      <c r="B240" s="7"/>
      <c r="C240" s="76">
        <v>2532.5460806471297</v>
      </c>
      <c r="D240" s="8">
        <f t="shared" si="9"/>
        <v>2496.8747778434799</v>
      </c>
      <c r="E240" s="8">
        <f t="shared" si="10"/>
        <v>2568.2173834507794</v>
      </c>
      <c r="F240" s="145">
        <v>2532.5460806471297</v>
      </c>
      <c r="G240" s="145">
        <v>35.671302803649937</v>
      </c>
      <c r="H240" s="146">
        <v>2769</v>
      </c>
      <c r="I240" s="146">
        <v>29</v>
      </c>
      <c r="J240" s="8">
        <v>-37.655678954825021</v>
      </c>
      <c r="K240" s="8">
        <v>2.1536</v>
      </c>
      <c r="L240" s="146">
        <v>-162</v>
      </c>
      <c r="M240" s="147">
        <v>36</v>
      </c>
      <c r="N240" s="7"/>
      <c r="O240" s="7"/>
      <c r="P240" s="7"/>
      <c r="Q240" s="7"/>
      <c r="R240" s="7"/>
      <c r="S240" s="7"/>
      <c r="T240" s="7"/>
      <c r="U240" s="7"/>
      <c r="V240" s="7"/>
      <c r="W240" s="7"/>
      <c r="X240" s="7"/>
      <c r="Y240" s="7"/>
      <c r="Z240" s="7"/>
      <c r="AA240" s="7"/>
      <c r="AB240" s="7"/>
      <c r="AC240" s="7"/>
      <c r="AD240" s="7"/>
      <c r="AE240" s="7"/>
      <c r="BG240" s="1" t="s">
        <v>618</v>
      </c>
      <c r="BH240" s="34" t="s">
        <v>643</v>
      </c>
      <c r="BI240" s="34" t="s">
        <v>644</v>
      </c>
      <c r="BJ240" s="34">
        <v>-61</v>
      </c>
      <c r="BK240" s="2">
        <v>63</v>
      </c>
    </row>
    <row r="241" spans="2:63" x14ac:dyDescent="0.2">
      <c r="B241" s="7"/>
      <c r="C241" s="76">
        <v>2542.9000796730802</v>
      </c>
      <c r="D241" s="8">
        <f t="shared" si="9"/>
        <v>2503.954683883755</v>
      </c>
      <c r="E241" s="8">
        <f t="shared" si="10"/>
        <v>2581.8454754624054</v>
      </c>
      <c r="F241" s="145">
        <v>2542.9000796730802</v>
      </c>
      <c r="G241" s="145">
        <v>38.945395789325097</v>
      </c>
      <c r="H241" s="146">
        <v>2834</v>
      </c>
      <c r="I241" s="146">
        <v>22</v>
      </c>
      <c r="J241" s="8">
        <v>-44.22550931167801</v>
      </c>
      <c r="K241" s="8">
        <v>1.5245</v>
      </c>
      <c r="L241" s="146">
        <v>-102</v>
      </c>
      <c r="M241" s="147">
        <v>32</v>
      </c>
      <c r="N241" s="7"/>
      <c r="O241" s="7"/>
      <c r="P241" s="7"/>
      <c r="Q241" s="7"/>
      <c r="R241" s="7"/>
      <c r="S241" s="7"/>
      <c r="T241" s="7"/>
      <c r="U241" s="7"/>
      <c r="V241" s="7"/>
      <c r="W241" s="7"/>
      <c r="X241" s="7"/>
      <c r="Y241" s="7"/>
      <c r="Z241" s="7"/>
      <c r="AA241" s="7"/>
      <c r="AB241" s="7"/>
      <c r="AC241" s="7"/>
      <c r="AD241" s="7"/>
      <c r="AE241" s="7"/>
      <c r="AF241" s="7"/>
      <c r="BG241" s="1" t="s">
        <v>618</v>
      </c>
      <c r="BH241" s="34" t="s">
        <v>645</v>
      </c>
      <c r="BI241" s="34" t="s">
        <v>646</v>
      </c>
      <c r="BJ241" s="34">
        <v>-103</v>
      </c>
      <c r="BK241" s="2">
        <v>65</v>
      </c>
    </row>
    <row r="242" spans="2:63" x14ac:dyDescent="0.2">
      <c r="B242" s="7"/>
      <c r="C242" s="76">
        <v>2552.2214641022697</v>
      </c>
      <c r="D242" s="8">
        <f t="shared" si="9"/>
        <v>2510.1576194282147</v>
      </c>
      <c r="E242" s="8">
        <f t="shared" si="10"/>
        <v>2594.2853087763247</v>
      </c>
      <c r="F242" s="145">
        <v>2552.2214641022697</v>
      </c>
      <c r="G242" s="145">
        <v>42.063844674055105</v>
      </c>
      <c r="H242" s="146">
        <v>2814</v>
      </c>
      <c r="I242" s="146">
        <v>34</v>
      </c>
      <c r="J242" s="8">
        <v>-40.74601857514071</v>
      </c>
      <c r="K242" s="8">
        <v>2.5476000000000001</v>
      </c>
      <c r="L242" s="146">
        <v>-129</v>
      </c>
      <c r="M242" s="147">
        <v>43</v>
      </c>
      <c r="N242" s="7"/>
      <c r="O242" s="7"/>
      <c r="P242" s="7"/>
      <c r="Q242" s="7"/>
      <c r="R242" s="7"/>
      <c r="S242" s="7"/>
      <c r="T242" s="7"/>
      <c r="U242" s="7"/>
      <c r="V242" s="7"/>
      <c r="W242" s="7"/>
      <c r="X242" s="7"/>
      <c r="Y242" s="7"/>
      <c r="Z242" s="7"/>
      <c r="AA242" s="7"/>
      <c r="AB242" s="7"/>
      <c r="AC242" s="7"/>
      <c r="AD242" s="7"/>
      <c r="AE242" s="7"/>
      <c r="AF242" s="7"/>
      <c r="BG242" s="1" t="s">
        <v>618</v>
      </c>
      <c r="BH242" s="34" t="s">
        <v>647</v>
      </c>
      <c r="BI242" s="34" t="s">
        <v>648</v>
      </c>
      <c r="BJ242" s="34">
        <v>-165</v>
      </c>
      <c r="BK242" s="2">
        <v>49</v>
      </c>
    </row>
    <row r="243" spans="2:63" x14ac:dyDescent="0.2">
      <c r="B243" s="7"/>
      <c r="C243" s="76">
        <v>2563.33301837011</v>
      </c>
      <c r="D243" s="8">
        <f t="shared" si="9"/>
        <v>2521.7996027655199</v>
      </c>
      <c r="E243" s="8">
        <f t="shared" si="10"/>
        <v>2604.8664339747002</v>
      </c>
      <c r="F243" s="145">
        <v>2563.33301837011</v>
      </c>
      <c r="G243" s="145">
        <v>41.533415604590118</v>
      </c>
      <c r="H243" s="146">
        <v>2823</v>
      </c>
      <c r="I243" s="146">
        <v>31</v>
      </c>
      <c r="J243" s="8">
        <v>-40.503570940146446</v>
      </c>
      <c r="K243" s="8">
        <v>2.2965</v>
      </c>
      <c r="L243" s="146">
        <v>-127</v>
      </c>
      <c r="M243" s="147">
        <v>40</v>
      </c>
      <c r="N243" s="7"/>
      <c r="O243" s="7"/>
      <c r="P243" s="7"/>
      <c r="Q243" s="7"/>
      <c r="R243" s="7"/>
      <c r="S243" s="7"/>
      <c r="T243" s="7"/>
      <c r="U243" s="7"/>
      <c r="V243" s="7"/>
      <c r="W243" s="7"/>
      <c r="X243" s="7"/>
      <c r="Y243" s="7"/>
      <c r="Z243" s="7"/>
      <c r="AA243" s="7"/>
      <c r="AB243" s="7"/>
      <c r="AC243" s="7"/>
      <c r="AD243" s="7"/>
      <c r="AE243" s="7"/>
      <c r="AF243" s="7"/>
      <c r="BG243" s="1" t="s">
        <v>618</v>
      </c>
      <c r="BH243" s="34" t="s">
        <v>649</v>
      </c>
      <c r="BI243" s="34" t="s">
        <v>650</v>
      </c>
      <c r="BJ243" s="34">
        <v>-112</v>
      </c>
      <c r="BK243" s="2">
        <v>65</v>
      </c>
    </row>
    <row r="244" spans="2:63" x14ac:dyDescent="0.2">
      <c r="B244" s="7"/>
      <c r="C244" s="76">
        <v>2576.6971531740501</v>
      </c>
      <c r="D244" s="8">
        <f t="shared" si="9"/>
        <v>2529.1238267777903</v>
      </c>
      <c r="E244" s="8">
        <f t="shared" si="10"/>
        <v>2624.2704795703098</v>
      </c>
      <c r="F244" s="145">
        <v>2576.6971531740501</v>
      </c>
      <c r="G244" s="145">
        <v>47.573326396259887</v>
      </c>
      <c r="H244" s="146">
        <v>2844</v>
      </c>
      <c r="I244" s="146">
        <v>32</v>
      </c>
      <c r="J244" s="8">
        <v>-41.466745712616884</v>
      </c>
      <c r="K244" s="8">
        <v>2.3261000000000003</v>
      </c>
      <c r="L244" s="146">
        <v>-114</v>
      </c>
      <c r="M244" s="147">
        <v>44</v>
      </c>
      <c r="N244" s="7"/>
      <c r="O244" s="7"/>
      <c r="P244" s="7"/>
      <c r="Q244" s="7"/>
      <c r="R244" s="7"/>
      <c r="S244" s="7"/>
      <c r="T244" s="7"/>
      <c r="U244" s="7"/>
      <c r="V244" s="7"/>
      <c r="W244" s="7"/>
      <c r="X244" s="7"/>
      <c r="Y244" s="7"/>
      <c r="Z244" s="7"/>
      <c r="AA244" s="7"/>
      <c r="AB244" s="7"/>
      <c r="AC244" s="7"/>
      <c r="AD244" s="7"/>
      <c r="AE244" s="7"/>
      <c r="AF244" s="7"/>
      <c r="BG244" s="1" t="s">
        <v>618</v>
      </c>
      <c r="BH244" s="34" t="s">
        <v>651</v>
      </c>
      <c r="BI244" s="34" t="s">
        <v>652</v>
      </c>
      <c r="BJ244" s="34">
        <v>-147</v>
      </c>
      <c r="BK244" s="2">
        <v>54</v>
      </c>
    </row>
    <row r="245" spans="2:63" x14ac:dyDescent="0.2">
      <c r="C245" s="76">
        <v>2589.20174319945</v>
      </c>
      <c r="D245" s="8">
        <f t="shared" si="9"/>
        <v>2535.3358823826497</v>
      </c>
      <c r="E245" s="8">
        <f t="shared" si="10"/>
        <v>2643.0676040162502</v>
      </c>
      <c r="F245" s="145">
        <v>2589.20174319945</v>
      </c>
      <c r="G245" s="145">
        <v>53.865860816800115</v>
      </c>
      <c r="H245" s="146">
        <v>2888</v>
      </c>
      <c r="I245" s="146">
        <v>33</v>
      </c>
      <c r="J245" s="8">
        <v>-45.217273075226608</v>
      </c>
      <c r="K245" s="8">
        <v>2.4670999999999998</v>
      </c>
      <c r="L245" s="146">
        <v>-80</v>
      </c>
      <c r="M245" s="147">
        <v>52</v>
      </c>
      <c r="BG245" s="1" t="s">
        <v>618</v>
      </c>
      <c r="BH245" s="34" t="s">
        <v>653</v>
      </c>
      <c r="BI245" s="34" t="s">
        <v>654</v>
      </c>
      <c r="BJ245" s="34">
        <v>-177</v>
      </c>
      <c r="BK245" s="2">
        <v>44</v>
      </c>
    </row>
    <row r="246" spans="2:63" x14ac:dyDescent="0.2">
      <c r="C246" s="76">
        <v>2608.4872945371399</v>
      </c>
      <c r="D246" s="8">
        <f t="shared" si="9"/>
        <v>2562.8462071153349</v>
      </c>
      <c r="E246" s="8">
        <f t="shared" si="10"/>
        <v>2654.1283819589448</v>
      </c>
      <c r="F246" s="145">
        <v>2608.4872945371399</v>
      </c>
      <c r="G246" s="145">
        <v>45.641087421804947</v>
      </c>
      <c r="H246" s="146">
        <v>2844</v>
      </c>
      <c r="I246" s="146">
        <v>30</v>
      </c>
      <c r="J246" s="8">
        <v>-37.801763538388485</v>
      </c>
      <c r="K246" s="8">
        <v>2.2174999999999998</v>
      </c>
      <c r="L246" s="146">
        <v>-136</v>
      </c>
      <c r="M246" s="147">
        <v>45</v>
      </c>
      <c r="BG246" s="1" t="s">
        <v>618</v>
      </c>
      <c r="BH246" s="34" t="s">
        <v>655</v>
      </c>
      <c r="BI246" s="34" t="s">
        <v>656</v>
      </c>
      <c r="BJ246" s="34">
        <v>-122</v>
      </c>
      <c r="BK246" s="2">
        <v>48</v>
      </c>
    </row>
    <row r="247" spans="2:63" ht="17" thickBot="1" x14ac:dyDescent="0.25">
      <c r="C247" s="76">
        <v>2655.4993191109402</v>
      </c>
      <c r="D247" s="8">
        <f t="shared" si="9"/>
        <v>2607.9448189115251</v>
      </c>
      <c r="E247" s="8">
        <f t="shared" si="10"/>
        <v>2703.0538193103553</v>
      </c>
      <c r="F247" s="145">
        <v>2655.4993191109402</v>
      </c>
      <c r="G247" s="145">
        <v>47.554500199415095</v>
      </c>
      <c r="H247" s="146">
        <v>2806</v>
      </c>
      <c r="I247" s="146">
        <v>33</v>
      </c>
      <c r="J247" s="8">
        <v>-27.741158876115723</v>
      </c>
      <c r="K247" s="8">
        <v>2.4573</v>
      </c>
      <c r="L247" s="146">
        <v>-215</v>
      </c>
      <c r="M247" s="147">
        <v>57</v>
      </c>
      <c r="BG247" s="3" t="s">
        <v>618</v>
      </c>
      <c r="BH247" s="4" t="s">
        <v>657</v>
      </c>
      <c r="BI247" s="4" t="s">
        <v>658</v>
      </c>
      <c r="BJ247" s="4">
        <v>-148</v>
      </c>
      <c r="BK247" s="5">
        <v>50</v>
      </c>
    </row>
    <row r="248" spans="2:63" x14ac:dyDescent="0.2">
      <c r="C248" s="76">
        <v>2679.25928555366</v>
      </c>
      <c r="D248" s="8">
        <f t="shared" si="9"/>
        <v>2616.77208950569</v>
      </c>
      <c r="E248" s="8">
        <f t="shared" si="10"/>
        <v>2741.74648160163</v>
      </c>
      <c r="F248" s="145">
        <v>2679.25928555366</v>
      </c>
      <c r="G248" s="145">
        <v>62.487196047970038</v>
      </c>
      <c r="H248" s="146">
        <v>2867</v>
      </c>
      <c r="I248" s="146">
        <v>30</v>
      </c>
      <c r="J248" s="8">
        <v>-32.294123806262512</v>
      </c>
      <c r="K248" s="8">
        <v>2.1351</v>
      </c>
      <c r="L248" s="146">
        <v>-183</v>
      </c>
      <c r="M248" s="147">
        <v>69</v>
      </c>
    </row>
    <row r="249" spans="2:63" x14ac:dyDescent="0.2">
      <c r="C249" s="76">
        <v>2694.0755269002898</v>
      </c>
      <c r="D249" s="8">
        <f t="shared" si="9"/>
        <v>2632.6088693216698</v>
      </c>
      <c r="E249" s="8">
        <f t="shared" si="10"/>
        <v>2755.5421844789098</v>
      </c>
      <c r="F249" s="145">
        <v>2694.0755269002898</v>
      </c>
      <c r="G249" s="145">
        <v>61.466657578620023</v>
      </c>
      <c r="H249" s="146">
        <v>2842</v>
      </c>
      <c r="I249" s="146">
        <v>31</v>
      </c>
      <c r="J249" s="8">
        <v>-27.523064701862722</v>
      </c>
      <c r="K249" s="8">
        <v>2.2529999999999997</v>
      </c>
      <c r="L249" s="146">
        <v>-222</v>
      </c>
      <c r="M249" s="147">
        <v>70</v>
      </c>
    </row>
    <row r="250" spans="2:63" x14ac:dyDescent="0.2">
      <c r="C250" s="76">
        <v>2709.1613190845496</v>
      </c>
      <c r="D250" s="8">
        <f t="shared" si="9"/>
        <v>2651.3260732927647</v>
      </c>
      <c r="E250" s="8">
        <f t="shared" si="10"/>
        <v>2766.9965648763346</v>
      </c>
      <c r="F250" s="145">
        <v>2709.1613190845496</v>
      </c>
      <c r="G250" s="145">
        <v>57.835245791785006</v>
      </c>
      <c r="H250" s="146">
        <v>2903</v>
      </c>
      <c r="I250" s="146">
        <v>30</v>
      </c>
      <c r="J250" s="8">
        <v>-33.098840380480944</v>
      </c>
      <c r="K250" s="8">
        <v>2.1433</v>
      </c>
      <c r="L250" s="146">
        <v>-174</v>
      </c>
      <c r="M250" s="147">
        <v>68</v>
      </c>
    </row>
    <row r="251" spans="2:63" x14ac:dyDescent="0.2">
      <c r="C251" s="76">
        <v>2724.36032736269</v>
      </c>
      <c r="D251" s="8">
        <f t="shared" si="9"/>
        <v>2669.4792640660303</v>
      </c>
      <c r="E251" s="8">
        <f t="shared" si="10"/>
        <v>2779.2413906593497</v>
      </c>
      <c r="F251" s="145">
        <v>2724.36032736269</v>
      </c>
      <c r="G251" s="145">
        <v>54.881063296659875</v>
      </c>
      <c r="H251" s="146">
        <v>2921</v>
      </c>
      <c r="I251" s="146">
        <v>30</v>
      </c>
      <c r="J251" s="8">
        <v>-33.512472350776143</v>
      </c>
      <c r="K251" s="8">
        <v>2.1663000000000001</v>
      </c>
      <c r="L251" s="146">
        <v>-170</v>
      </c>
      <c r="M251" s="147">
        <v>67</v>
      </c>
    </row>
    <row r="252" spans="2:63" x14ac:dyDescent="0.2">
      <c r="C252" s="76">
        <v>2739.5162169909304</v>
      </c>
      <c r="D252" s="8">
        <f t="shared" si="9"/>
        <v>2682.0677713626451</v>
      </c>
      <c r="E252" s="8">
        <f t="shared" si="10"/>
        <v>2796.9646626192157</v>
      </c>
      <c r="F252" s="145">
        <v>2739.5162169909304</v>
      </c>
      <c r="G252" s="145">
        <v>57.448445628285107</v>
      </c>
      <c r="H252" s="146">
        <v>2943</v>
      </c>
      <c r="I252" s="146">
        <v>30</v>
      </c>
      <c r="J252" s="8">
        <v>-34.4199676551209</v>
      </c>
      <c r="K252" s="8">
        <v>2.1673999999999998</v>
      </c>
      <c r="L252" s="146">
        <v>-162</v>
      </c>
      <c r="M252" s="147">
        <v>69</v>
      </c>
    </row>
    <row r="253" spans="2:63" x14ac:dyDescent="0.2">
      <c r="C253" s="76">
        <v>2754.4726532255199</v>
      </c>
      <c r="D253" s="8">
        <f t="shared" si="9"/>
        <v>2694.6556764550496</v>
      </c>
      <c r="E253" s="8">
        <f t="shared" si="10"/>
        <v>2814.2896299959903</v>
      </c>
      <c r="F253" s="145">
        <v>2754.4726532255199</v>
      </c>
      <c r="G253" s="145">
        <v>59.816976770470156</v>
      </c>
      <c r="H253" s="146">
        <v>2969</v>
      </c>
      <c r="I253" s="146">
        <v>30</v>
      </c>
      <c r="J253" s="8">
        <v>-35.757781115037581</v>
      </c>
      <c r="K253" s="8">
        <v>2.1092</v>
      </c>
      <c r="L253" s="146">
        <v>-151</v>
      </c>
      <c r="M253" s="147">
        <v>71</v>
      </c>
    </row>
    <row r="254" spans="2:63" x14ac:dyDescent="0.2">
      <c r="C254" s="76">
        <v>2769.0733013227</v>
      </c>
      <c r="D254" s="8">
        <f t="shared" si="9"/>
        <v>2708.7199541078999</v>
      </c>
      <c r="E254" s="8">
        <f t="shared" si="10"/>
        <v>2829.4266485375001</v>
      </c>
      <c r="F254" s="145">
        <v>2769.0733013227</v>
      </c>
      <c r="G254" s="145">
        <v>60.353347214799903</v>
      </c>
      <c r="H254" s="146">
        <v>2993</v>
      </c>
      <c r="I254" s="146">
        <v>31</v>
      </c>
      <c r="J254" s="8">
        <v>-36.917862288863731</v>
      </c>
      <c r="K254" s="8">
        <v>2.2168999999999999</v>
      </c>
      <c r="L254" s="146">
        <v>-142</v>
      </c>
      <c r="M254" s="147">
        <v>72</v>
      </c>
    </row>
    <row r="255" spans="2:63" x14ac:dyDescent="0.2">
      <c r="C255" s="76">
        <v>2792.5710371175301</v>
      </c>
      <c r="D255" s="8">
        <f t="shared" si="9"/>
        <v>2750.0391610022848</v>
      </c>
      <c r="E255" s="8">
        <f t="shared" si="10"/>
        <v>2835.1029132327753</v>
      </c>
      <c r="F255" s="145">
        <v>2792.5710371175301</v>
      </c>
      <c r="G255" s="145">
        <v>42.531876115245112</v>
      </c>
      <c r="H255" s="146">
        <v>2992</v>
      </c>
      <c r="I255" s="146">
        <v>29</v>
      </c>
      <c r="J255" s="8">
        <v>-34.109496851397857</v>
      </c>
      <c r="K255" s="8">
        <v>2.0704000000000002</v>
      </c>
      <c r="L255" s="146">
        <v>-172</v>
      </c>
      <c r="M255" s="147">
        <v>54</v>
      </c>
    </row>
    <row r="256" spans="2:63" x14ac:dyDescent="0.2">
      <c r="C256" s="76">
        <v>2816.1574098354299</v>
      </c>
      <c r="D256" s="8">
        <f t="shared" si="9"/>
        <v>2773.989769224645</v>
      </c>
      <c r="E256" s="8">
        <f t="shared" si="10"/>
        <v>2858.3250504462148</v>
      </c>
      <c r="F256" s="145">
        <v>2816.1574098354299</v>
      </c>
      <c r="G256" s="145">
        <v>42.167640610784929</v>
      </c>
      <c r="H256" s="146">
        <v>3044</v>
      </c>
      <c r="I256" s="146">
        <v>33</v>
      </c>
      <c r="J256" s="8">
        <v>-37.58704453969586</v>
      </c>
      <c r="K256" s="8">
        <v>2.3763000000000001</v>
      </c>
      <c r="L256" s="146">
        <v>-148</v>
      </c>
      <c r="M256" s="147">
        <v>53</v>
      </c>
    </row>
    <row r="257" spans="3:13" x14ac:dyDescent="0.2">
      <c r="C257" s="76">
        <v>2832.2044669408201</v>
      </c>
      <c r="D257" s="8">
        <f t="shared" si="9"/>
        <v>2795.3293855470101</v>
      </c>
      <c r="E257" s="8">
        <f t="shared" si="10"/>
        <v>2869.0795483346301</v>
      </c>
      <c r="F257" s="145">
        <v>2832.2044669408201</v>
      </c>
      <c r="G257" s="145">
        <v>36.875081393809907</v>
      </c>
      <c r="H257" s="146">
        <v>3097</v>
      </c>
      <c r="I257" s="146">
        <v>36</v>
      </c>
      <c r="J257" s="8">
        <v>-42.030310761081438</v>
      </c>
      <c r="K257" s="8">
        <v>2.6162000000000001</v>
      </c>
      <c r="L257" s="146">
        <v>-111</v>
      </c>
      <c r="M257" s="147">
        <v>48</v>
      </c>
    </row>
    <row r="258" spans="3:13" x14ac:dyDescent="0.2">
      <c r="C258" s="76">
        <v>2848.9036819724702</v>
      </c>
      <c r="D258" s="8">
        <f t="shared" si="9"/>
        <v>2808.1100510874048</v>
      </c>
      <c r="E258" s="8">
        <f t="shared" si="10"/>
        <v>2889.6973128575355</v>
      </c>
      <c r="F258" s="145">
        <v>2848.9036819724702</v>
      </c>
      <c r="G258" s="145">
        <v>40.793630885065156</v>
      </c>
      <c r="H258" s="146">
        <v>3065</v>
      </c>
      <c r="I258" s="146">
        <v>31</v>
      </c>
      <c r="J258" s="8">
        <v>-36.209095506309794</v>
      </c>
      <c r="K258" s="8">
        <v>2.1877</v>
      </c>
      <c r="L258" s="146">
        <v>-155</v>
      </c>
      <c r="M258" s="147">
        <v>45</v>
      </c>
    </row>
    <row r="259" spans="3:13" x14ac:dyDescent="0.2">
      <c r="C259" s="76">
        <v>2862.7358693835599</v>
      </c>
      <c r="D259" s="8">
        <f t="shared" si="9"/>
        <v>2814.7480754285548</v>
      </c>
      <c r="E259" s="8">
        <f t="shared" si="10"/>
        <v>2910.7236633385651</v>
      </c>
      <c r="F259" s="145">
        <v>2862.7358693835599</v>
      </c>
      <c r="G259" s="145">
        <v>47.987793955005074</v>
      </c>
      <c r="H259" s="146">
        <v>3053</v>
      </c>
      <c r="I259" s="146">
        <v>28</v>
      </c>
      <c r="J259" s="8">
        <v>-33.228868665851842</v>
      </c>
      <c r="K259" s="8">
        <v>1.9337</v>
      </c>
      <c r="L259" s="146">
        <v>-176</v>
      </c>
      <c r="M259" s="147">
        <v>47</v>
      </c>
    </row>
    <row r="260" spans="3:13" x14ac:dyDescent="0.2">
      <c r="C260" s="76">
        <v>2874.06153900357</v>
      </c>
      <c r="D260" s="8">
        <f t="shared" si="9"/>
        <v>2823.1095011458801</v>
      </c>
      <c r="E260" s="8">
        <f t="shared" si="10"/>
        <v>2925.0135768612599</v>
      </c>
      <c r="F260" s="145">
        <v>2874.06153900357</v>
      </c>
      <c r="G260" s="145">
        <v>50.95203785768998</v>
      </c>
      <c r="H260" s="146">
        <v>3043</v>
      </c>
      <c r="I260" s="146">
        <v>28</v>
      </c>
      <c r="J260" s="8">
        <v>-30.665330080241084</v>
      </c>
      <c r="K260" s="8">
        <v>1.9903999999999997</v>
      </c>
      <c r="L260" s="146">
        <v>-195</v>
      </c>
      <c r="M260" s="147">
        <v>50</v>
      </c>
    </row>
    <row r="261" spans="3:13" x14ac:dyDescent="0.2">
      <c r="C261" s="76">
        <v>2885.5400211968999</v>
      </c>
      <c r="D261" s="8">
        <f t="shared" ref="D261:D264" si="11">C261-G261</f>
        <v>2833.0036756799</v>
      </c>
      <c r="E261" s="8">
        <f t="shared" ref="E261:E264" si="12">C261+G261</f>
        <v>2938.0763667138999</v>
      </c>
      <c r="F261" s="145">
        <v>2885.5400211968999</v>
      </c>
      <c r="G261" s="145">
        <v>52.536345517000036</v>
      </c>
      <c r="H261" s="146">
        <v>3084</v>
      </c>
      <c r="I261" s="146">
        <v>27</v>
      </c>
      <c r="J261" s="8">
        <v>-34.32906353632881</v>
      </c>
      <c r="K261" s="8">
        <v>1.8294999999999999</v>
      </c>
      <c r="L261" s="146">
        <v>-163</v>
      </c>
      <c r="M261" s="147">
        <v>50</v>
      </c>
    </row>
    <row r="262" spans="3:13" x14ac:dyDescent="0.2">
      <c r="C262" s="76">
        <v>2908.6716043254801</v>
      </c>
      <c r="D262" s="8">
        <f t="shared" si="11"/>
        <v>2854.0991025235153</v>
      </c>
      <c r="E262" s="8">
        <f t="shared" si="12"/>
        <v>2963.2441061274449</v>
      </c>
      <c r="F262" s="145">
        <v>2908.6716043254801</v>
      </c>
      <c r="G262" s="145">
        <v>54.572501801964933</v>
      </c>
      <c r="H262" s="146">
        <v>3138</v>
      </c>
      <c r="I262" s="146">
        <v>29</v>
      </c>
      <c r="J262" s="8">
        <v>-38.088139124025197</v>
      </c>
      <c r="K262" s="8">
        <v>2.0148000000000001</v>
      </c>
      <c r="L262" s="146">
        <v>-128</v>
      </c>
      <c r="M262" s="147">
        <v>52</v>
      </c>
    </row>
    <row r="263" spans="3:13" x14ac:dyDescent="0.2">
      <c r="C263" s="76">
        <v>2939.9694629279097</v>
      </c>
      <c r="D263" s="8">
        <f t="shared" si="11"/>
        <v>2886.8515734130447</v>
      </c>
      <c r="E263" s="8">
        <f t="shared" si="12"/>
        <v>2993.0873524427748</v>
      </c>
      <c r="F263" s="145">
        <v>2939.9694629279097</v>
      </c>
      <c r="G263" s="145">
        <v>53.117889514864956</v>
      </c>
      <c r="H263" s="146">
        <v>3138</v>
      </c>
      <c r="I263" s="146">
        <v>30</v>
      </c>
      <c r="J263" s="8">
        <v>-34.432581212559434</v>
      </c>
      <c r="K263" s="8">
        <v>2.105</v>
      </c>
      <c r="L263" s="146">
        <v>-152</v>
      </c>
      <c r="M263" s="147">
        <v>51</v>
      </c>
    </row>
    <row r="264" spans="3:13" ht="17" thickBot="1" x14ac:dyDescent="0.25">
      <c r="C264" s="77">
        <v>2981.6496081550004</v>
      </c>
      <c r="D264" s="6">
        <f t="shared" si="11"/>
        <v>2923.2189181943804</v>
      </c>
      <c r="E264" s="6">
        <f t="shared" si="12"/>
        <v>3040.0802981156203</v>
      </c>
      <c r="F264" s="42">
        <v>2981.6496081550004</v>
      </c>
      <c r="G264" s="42">
        <v>58.430689960619951</v>
      </c>
      <c r="H264" s="4">
        <v>3164</v>
      </c>
      <c r="I264" s="4">
        <v>27</v>
      </c>
      <c r="J264" s="6">
        <v>-32.61122834017538</v>
      </c>
      <c r="K264" s="6">
        <v>1.8423999999999998</v>
      </c>
      <c r="L264" s="4">
        <v>-157</v>
      </c>
      <c r="M264" s="5">
        <v>51</v>
      </c>
    </row>
  </sheetData>
  <mergeCells count="16">
    <mergeCell ref="C129:M129"/>
    <mergeCell ref="C130:M130"/>
    <mergeCell ref="AS129:BC129"/>
    <mergeCell ref="AS130:BC130"/>
    <mergeCell ref="AE129:AO129"/>
    <mergeCell ref="AE130:AO130"/>
    <mergeCell ref="Q129:AA129"/>
    <mergeCell ref="Q130:AA130"/>
    <mergeCell ref="A1:G1"/>
    <mergeCell ref="BG129:BK129"/>
    <mergeCell ref="BG130:BK130"/>
    <mergeCell ref="S13:V13"/>
    <mergeCell ref="T5:V5"/>
    <mergeCell ref="W5:Y5"/>
    <mergeCell ref="S18:S19"/>
    <mergeCell ref="S15:S17"/>
  </mergeCells>
  <phoneticPr fontId="17" type="noConversion"/>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83F20-82DA-A248-A15D-FED2C4CE4B14}">
  <dimension ref="B1:AK200"/>
  <sheetViews>
    <sheetView topLeftCell="A45" workbookViewId="0">
      <selection activeCell="N18" sqref="N18:R37"/>
    </sheetView>
  </sheetViews>
  <sheetFormatPr baseColWidth="10" defaultRowHeight="16" x14ac:dyDescent="0.2"/>
  <sheetData>
    <row r="1" spans="2:37" x14ac:dyDescent="0.2">
      <c r="B1" s="199" t="s">
        <v>872</v>
      </c>
      <c r="C1" s="199"/>
      <c r="D1" s="199"/>
      <c r="E1" s="199"/>
      <c r="F1" s="199"/>
      <c r="H1" s="199" t="s">
        <v>873</v>
      </c>
      <c r="I1" s="199"/>
      <c r="J1" s="199"/>
      <c r="K1" s="199"/>
      <c r="L1" s="199"/>
      <c r="N1" s="199" t="s">
        <v>874</v>
      </c>
      <c r="O1" s="199"/>
      <c r="P1" s="199"/>
      <c r="Q1" s="199"/>
      <c r="R1" s="199"/>
      <c r="T1" s="199" t="s">
        <v>882</v>
      </c>
      <c r="U1" s="199"/>
      <c r="V1" s="199"/>
      <c r="W1" s="199"/>
      <c r="X1" s="199"/>
    </row>
    <row r="2" spans="2:37" ht="19" thickBot="1" x14ac:dyDescent="0.25">
      <c r="B2" s="196" t="s">
        <v>859</v>
      </c>
      <c r="C2" s="196"/>
      <c r="D2" s="196"/>
      <c r="E2" s="196"/>
      <c r="F2" s="196"/>
      <c r="H2" s="196" t="s">
        <v>860</v>
      </c>
      <c r="I2" s="196"/>
      <c r="J2" s="196"/>
      <c r="K2" s="196"/>
      <c r="L2" s="196"/>
      <c r="N2" s="196" t="s">
        <v>861</v>
      </c>
      <c r="O2" s="196"/>
      <c r="P2" s="196"/>
      <c r="Q2" s="196"/>
      <c r="R2" s="196"/>
      <c r="T2" s="196" t="s">
        <v>862</v>
      </c>
      <c r="U2" s="196"/>
      <c r="V2" s="196"/>
      <c r="W2" s="196"/>
      <c r="X2" s="196"/>
      <c r="AA2" s="201"/>
      <c r="AB2" s="201"/>
      <c r="AC2" s="201"/>
      <c r="AD2" s="58"/>
      <c r="AE2" s="58"/>
      <c r="AG2" s="201"/>
      <c r="AH2" s="201"/>
      <c r="AI2" s="201"/>
      <c r="AJ2" s="58"/>
      <c r="AK2" s="58"/>
    </row>
    <row r="3" spans="2:37" ht="16" customHeight="1" x14ac:dyDescent="0.2">
      <c r="B3" s="35" t="s">
        <v>853</v>
      </c>
      <c r="C3" s="188" t="s">
        <v>855</v>
      </c>
      <c r="D3" s="190" t="s">
        <v>856</v>
      </c>
      <c r="E3" s="188" t="s">
        <v>857</v>
      </c>
      <c r="F3" s="192" t="s">
        <v>856</v>
      </c>
      <c r="H3" s="35" t="s">
        <v>853</v>
      </c>
      <c r="I3" s="188" t="s">
        <v>855</v>
      </c>
      <c r="J3" s="190" t="s">
        <v>856</v>
      </c>
      <c r="K3" s="188" t="s">
        <v>857</v>
      </c>
      <c r="L3" s="192" t="s">
        <v>856</v>
      </c>
      <c r="N3" s="35" t="s">
        <v>853</v>
      </c>
      <c r="O3" s="188" t="s">
        <v>855</v>
      </c>
      <c r="P3" s="194" t="s">
        <v>858</v>
      </c>
      <c r="Q3" s="188" t="s">
        <v>857</v>
      </c>
      <c r="R3" s="197" t="s">
        <v>858</v>
      </c>
      <c r="T3" s="35" t="s">
        <v>853</v>
      </c>
      <c r="U3" s="188" t="s">
        <v>855</v>
      </c>
      <c r="V3" s="194" t="s">
        <v>858</v>
      </c>
      <c r="W3" s="188" t="s">
        <v>857</v>
      </c>
      <c r="X3" s="197" t="s">
        <v>858</v>
      </c>
      <c r="AA3" s="200"/>
      <c r="AB3" s="53"/>
      <c r="AC3" s="200"/>
      <c r="AG3" s="200"/>
      <c r="AH3" s="53"/>
      <c r="AI3" s="200"/>
    </row>
    <row r="4" spans="2:37" ht="17" thickBot="1" x14ac:dyDescent="0.25">
      <c r="B4" s="36" t="s">
        <v>854</v>
      </c>
      <c r="C4" s="189"/>
      <c r="D4" s="191"/>
      <c r="E4" s="189"/>
      <c r="F4" s="193"/>
      <c r="H4" s="36" t="s">
        <v>854</v>
      </c>
      <c r="I4" s="189"/>
      <c r="J4" s="191"/>
      <c r="K4" s="189"/>
      <c r="L4" s="193"/>
      <c r="N4" s="36" t="s">
        <v>854</v>
      </c>
      <c r="O4" s="189"/>
      <c r="P4" s="195"/>
      <c r="Q4" s="189"/>
      <c r="R4" s="198"/>
      <c r="T4" s="36" t="s">
        <v>854</v>
      </c>
      <c r="U4" s="189"/>
      <c r="V4" s="195"/>
      <c r="W4" s="189"/>
      <c r="X4" s="198"/>
      <c r="AA4" s="200"/>
      <c r="AB4" s="53"/>
      <c r="AC4" s="200"/>
      <c r="AG4" s="200"/>
      <c r="AH4" s="53"/>
      <c r="AI4" s="200"/>
    </row>
    <row r="5" spans="2:37" x14ac:dyDescent="0.2">
      <c r="B5" s="37">
        <v>103.51</v>
      </c>
      <c r="C5" s="38">
        <v>-17.78</v>
      </c>
      <c r="D5" s="38">
        <v>0.04</v>
      </c>
      <c r="E5" s="38">
        <v>11.91</v>
      </c>
      <c r="F5" s="38">
        <v>0.13</v>
      </c>
      <c r="H5" s="37">
        <v>110.18</v>
      </c>
      <c r="I5" s="38">
        <v>-17.64</v>
      </c>
      <c r="J5" s="38">
        <v>0.02</v>
      </c>
      <c r="K5" s="38">
        <v>11.7</v>
      </c>
      <c r="L5" s="38">
        <v>7.0000000000000007E-2</v>
      </c>
      <c r="N5" s="48">
        <v>707.6</v>
      </c>
      <c r="O5" s="50">
        <v>-19.576510580524516</v>
      </c>
      <c r="P5" s="50">
        <v>0.10547152998400122</v>
      </c>
      <c r="Q5" s="50">
        <v>8.959965152181903</v>
      </c>
      <c r="R5" s="57">
        <v>0.27448604965668011</v>
      </c>
      <c r="T5" s="50">
        <v>577.69698000000005</v>
      </c>
      <c r="U5" s="55">
        <v>-16.915751528589674</v>
      </c>
      <c r="V5" s="55">
        <v>0.63465631505269826</v>
      </c>
      <c r="W5" s="55">
        <v>12.893450100346648</v>
      </c>
      <c r="X5" s="55">
        <v>0.79728579528729959</v>
      </c>
      <c r="AA5" s="62"/>
      <c r="AB5" s="62"/>
      <c r="AC5" s="62"/>
      <c r="AG5" s="62"/>
      <c r="AH5" s="65"/>
      <c r="AI5" s="65"/>
    </row>
    <row r="6" spans="2:37" x14ac:dyDescent="0.2">
      <c r="B6" s="37">
        <v>120.84</v>
      </c>
      <c r="C6" s="38">
        <v>-17.77</v>
      </c>
      <c r="D6" s="38">
        <v>0.05</v>
      </c>
      <c r="E6" s="38">
        <v>11.93</v>
      </c>
      <c r="F6" s="38">
        <v>0.15</v>
      </c>
      <c r="H6" s="37">
        <v>148.44</v>
      </c>
      <c r="I6" s="38">
        <v>-17.61</v>
      </c>
      <c r="J6" s="38">
        <v>0.08</v>
      </c>
      <c r="K6" s="38">
        <v>11.59</v>
      </c>
      <c r="L6" s="38">
        <v>0.1</v>
      </c>
      <c r="N6" s="49">
        <v>950.7</v>
      </c>
      <c r="O6" s="51">
        <v>-19.689878997839607</v>
      </c>
      <c r="P6" s="51">
        <v>9.2856853246598092E-2</v>
      </c>
      <c r="Q6" s="51">
        <v>8.672267762771348</v>
      </c>
      <c r="R6" s="57">
        <v>0.23762874237429976</v>
      </c>
      <c r="T6" s="51">
        <v>613.70389735771005</v>
      </c>
      <c r="U6" s="44">
        <v>-16.623377547495682</v>
      </c>
      <c r="V6" s="44">
        <v>0.6331626008149982</v>
      </c>
      <c r="W6" s="44">
        <v>12.843341201367412</v>
      </c>
      <c r="X6" s="44">
        <v>0.80187731077140079</v>
      </c>
      <c r="AA6" s="62"/>
      <c r="AB6" s="63"/>
      <c r="AC6" s="62"/>
      <c r="AG6" s="62"/>
      <c r="AH6" s="65"/>
      <c r="AI6" s="65"/>
    </row>
    <row r="7" spans="2:37" x14ac:dyDescent="0.2">
      <c r="B7" s="37">
        <v>125.7</v>
      </c>
      <c r="C7" s="38">
        <v>-17.73</v>
      </c>
      <c r="D7" s="38">
        <v>0.11</v>
      </c>
      <c r="E7" s="38">
        <v>11.93</v>
      </c>
      <c r="F7" s="38">
        <v>0.15</v>
      </c>
      <c r="H7" s="37">
        <v>180.28</v>
      </c>
      <c r="I7" s="38">
        <v>-17.46</v>
      </c>
      <c r="J7" s="38">
        <v>0.14000000000000001</v>
      </c>
      <c r="K7" s="38">
        <v>11.47</v>
      </c>
      <c r="L7" s="38">
        <v>0.06</v>
      </c>
      <c r="N7" s="49">
        <v>988.9</v>
      </c>
      <c r="O7" s="51">
        <v>-19.646928106644854</v>
      </c>
      <c r="P7" s="51">
        <v>0.115370053144499</v>
      </c>
      <c r="Q7" s="51">
        <v>8.8768344638748484</v>
      </c>
      <c r="R7" s="57">
        <v>0.24089473820893126</v>
      </c>
      <c r="T7" s="51">
        <v>629.73828743280308</v>
      </c>
      <c r="U7" s="44">
        <v>-16.699405361822219</v>
      </c>
      <c r="V7" s="44">
        <v>0.61627233231289935</v>
      </c>
      <c r="W7" s="44">
        <v>12.686243386243383</v>
      </c>
      <c r="X7" s="44">
        <v>0.80000247629079979</v>
      </c>
      <c r="AA7" s="62"/>
      <c r="AB7" s="63"/>
      <c r="AC7" s="62"/>
      <c r="AG7" s="62"/>
      <c r="AH7" s="65"/>
      <c r="AI7" s="65"/>
    </row>
    <row r="8" spans="2:37" x14ac:dyDescent="0.2">
      <c r="B8" s="37">
        <v>141.93</v>
      </c>
      <c r="C8" s="38">
        <v>-17.670000000000002</v>
      </c>
      <c r="D8" s="38">
        <v>0.11</v>
      </c>
      <c r="E8" s="38">
        <v>11.92</v>
      </c>
      <c r="F8" s="38">
        <v>0.15</v>
      </c>
      <c r="H8" s="37">
        <v>219.72</v>
      </c>
      <c r="I8" s="38">
        <v>-17.3</v>
      </c>
      <c r="J8" s="38">
        <v>0.05</v>
      </c>
      <c r="K8" s="38">
        <v>11.48</v>
      </c>
      <c r="L8" s="38">
        <v>0.02</v>
      </c>
      <c r="N8" s="49">
        <v>1298.8999999999999</v>
      </c>
      <c r="O8" s="51">
        <v>-19.564294262674984</v>
      </c>
      <c r="P8" s="51">
        <v>0.40122130655570132</v>
      </c>
      <c r="Q8" s="51">
        <v>9.1642973256953013</v>
      </c>
      <c r="R8" s="57">
        <v>0.59763963470797066</v>
      </c>
      <c r="T8" s="51">
        <v>652.66246088986304</v>
      </c>
      <c r="U8" s="44">
        <v>-16.513008743242338</v>
      </c>
      <c r="V8" s="44">
        <v>0.60795352960209925</v>
      </c>
      <c r="W8" s="44">
        <v>13.420631206251018</v>
      </c>
      <c r="X8" s="44">
        <v>0.79445350206109921</v>
      </c>
      <c r="AA8" s="62"/>
      <c r="AB8" s="63"/>
      <c r="AC8" s="62"/>
      <c r="AG8" s="62"/>
      <c r="AH8" s="65"/>
      <c r="AI8" s="65"/>
    </row>
    <row r="9" spans="2:37" x14ac:dyDescent="0.2">
      <c r="B9" s="37">
        <v>153.03</v>
      </c>
      <c r="C9" s="38">
        <v>-17.66</v>
      </c>
      <c r="D9" s="38">
        <v>0.1</v>
      </c>
      <c r="E9" s="38">
        <v>11.91</v>
      </c>
      <c r="F9" s="38">
        <v>0.14000000000000001</v>
      </c>
      <c r="H9" s="37">
        <v>273.33</v>
      </c>
      <c r="I9" s="38">
        <v>-17.29</v>
      </c>
      <c r="J9" s="38">
        <v>0.01</v>
      </c>
      <c r="K9" s="38">
        <v>11.4</v>
      </c>
      <c r="L9" s="38">
        <v>0.05</v>
      </c>
      <c r="N9" s="49">
        <v>1309.9000000000001</v>
      </c>
      <c r="O9" s="51">
        <v>-19.326049701573201</v>
      </c>
      <c r="P9" s="51">
        <v>0.36813477256849936</v>
      </c>
      <c r="Q9" s="51">
        <v>8.4896369225570734</v>
      </c>
      <c r="R9" s="57">
        <v>0.61918351091867052</v>
      </c>
      <c r="T9" s="51">
        <v>677.7718400489</v>
      </c>
      <c r="U9" s="44">
        <v>-16.620254856766547</v>
      </c>
      <c r="V9" s="44">
        <v>0.52356885595120062</v>
      </c>
      <c r="W9" s="44">
        <v>13.189868728645923</v>
      </c>
      <c r="X9" s="44">
        <v>0.76760396977319978</v>
      </c>
      <c r="AA9" s="62"/>
      <c r="AB9" s="63"/>
      <c r="AC9" s="62"/>
      <c r="AG9" s="62"/>
      <c r="AH9" s="65"/>
      <c r="AI9" s="65"/>
    </row>
    <row r="10" spans="2:37" x14ac:dyDescent="0.2">
      <c r="B10" s="37">
        <v>157.93</v>
      </c>
      <c r="C10" s="38">
        <v>-17.649999999999999</v>
      </c>
      <c r="D10" s="38">
        <v>0.03</v>
      </c>
      <c r="E10" s="38">
        <v>11.91</v>
      </c>
      <c r="F10" s="38">
        <v>0.13</v>
      </c>
      <c r="H10" s="37">
        <v>303.42</v>
      </c>
      <c r="I10" s="38">
        <v>-17.27</v>
      </c>
      <c r="J10" s="38">
        <v>0.02</v>
      </c>
      <c r="K10" s="38">
        <v>11.36</v>
      </c>
      <c r="L10" s="38">
        <v>0.03</v>
      </c>
      <c r="N10" s="49">
        <v>1313.1999999999998</v>
      </c>
      <c r="O10" s="51">
        <v>-19.35669793241669</v>
      </c>
      <c r="P10" s="51">
        <v>0.20881184801280028</v>
      </c>
      <c r="Q10" s="51">
        <v>8.8633120040140358</v>
      </c>
      <c r="R10" s="57">
        <v>0.45943380975142034</v>
      </c>
      <c r="T10" s="51">
        <v>696.421123258938</v>
      </c>
      <c r="U10" s="44">
        <v>-16.435934287442056</v>
      </c>
      <c r="V10" s="44">
        <v>0.49014427365839808</v>
      </c>
      <c r="W10" s="44">
        <v>13.478682722130996</v>
      </c>
      <c r="X10" s="44">
        <v>0.74009617050669974</v>
      </c>
      <c r="AA10" s="62"/>
      <c r="AB10" s="63"/>
      <c r="AC10" s="62"/>
      <c r="AG10" s="62"/>
      <c r="AH10" s="65"/>
      <c r="AI10" s="65"/>
    </row>
    <row r="11" spans="2:37" x14ac:dyDescent="0.2">
      <c r="B11" s="37">
        <v>178.3</v>
      </c>
      <c r="C11" s="38">
        <v>-17.690000000000001</v>
      </c>
      <c r="D11" s="38">
        <v>0.05</v>
      </c>
      <c r="E11" s="38">
        <v>11.92</v>
      </c>
      <c r="F11" s="38">
        <v>0.11</v>
      </c>
      <c r="H11" s="37">
        <v>339.77</v>
      </c>
      <c r="I11" s="38">
        <v>-17.28</v>
      </c>
      <c r="J11" s="38">
        <v>0.13</v>
      </c>
      <c r="K11" s="38">
        <v>11.39</v>
      </c>
      <c r="L11" s="38">
        <v>0.03</v>
      </c>
      <c r="N11" s="49">
        <v>1314</v>
      </c>
      <c r="O11" s="51">
        <v>-19.414067739320171</v>
      </c>
      <c r="P11" s="51">
        <v>0.39972547724700291</v>
      </c>
      <c r="Q11" s="51">
        <v>8.9290773119057558</v>
      </c>
      <c r="R11" s="57">
        <v>0.60414328904572123</v>
      </c>
      <c r="T11" s="51">
        <v>714.98113956306793</v>
      </c>
      <c r="U11" s="44">
        <v>-16.445984782753786</v>
      </c>
      <c r="V11" s="44">
        <v>0.26673421289379817</v>
      </c>
      <c r="W11" s="44">
        <v>13.422484566663995</v>
      </c>
      <c r="X11" s="44">
        <v>0.65639900169569998</v>
      </c>
      <c r="AA11" s="62"/>
      <c r="AB11" s="63"/>
      <c r="AC11" s="62"/>
      <c r="AG11" s="62"/>
      <c r="AH11" s="65"/>
      <c r="AI11" s="65"/>
    </row>
    <row r="12" spans="2:37" x14ac:dyDescent="0.2">
      <c r="B12" s="37">
        <v>195.31</v>
      </c>
      <c r="C12" s="38">
        <v>-17.73</v>
      </c>
      <c r="D12" s="38">
        <v>0.03</v>
      </c>
      <c r="E12" s="38">
        <v>11.94</v>
      </c>
      <c r="F12" s="38">
        <v>0.1</v>
      </c>
      <c r="H12" s="37">
        <v>380.03</v>
      </c>
      <c r="I12" s="38">
        <v>-17.399999999999999</v>
      </c>
      <c r="J12" s="38">
        <v>0.12</v>
      </c>
      <c r="K12" s="38">
        <v>11.36</v>
      </c>
      <c r="L12" s="38">
        <v>0.04</v>
      </c>
      <c r="N12" s="49">
        <v>1315.8000000000002</v>
      </c>
      <c r="O12" s="51">
        <v>-19.510838588182239</v>
      </c>
      <c r="P12" s="51">
        <v>0.39342409562550174</v>
      </c>
      <c r="Q12" s="51">
        <v>8.9315533547576305</v>
      </c>
      <c r="R12" s="57">
        <v>0.62861324928734064</v>
      </c>
      <c r="T12" s="51">
        <v>725.84953298750702</v>
      </c>
      <c r="U12" s="44">
        <v>-16.498053483840629</v>
      </c>
      <c r="V12" s="44">
        <v>0.26267401544640023</v>
      </c>
      <c r="W12" s="44">
        <v>13.236099251961319</v>
      </c>
      <c r="X12" s="44">
        <v>0.6006988034827998</v>
      </c>
      <c r="AA12" s="62"/>
      <c r="AB12" s="63"/>
      <c r="AC12" s="62"/>
      <c r="AG12" s="62"/>
      <c r="AH12" s="65"/>
      <c r="AI12" s="65"/>
    </row>
    <row r="13" spans="2:37" x14ac:dyDescent="0.2">
      <c r="B13" s="37">
        <v>215.86</v>
      </c>
      <c r="C13" s="38">
        <v>-17.7</v>
      </c>
      <c r="D13" s="38">
        <v>0.04</v>
      </c>
      <c r="E13" s="38">
        <v>11.95</v>
      </c>
      <c r="F13" s="38">
        <v>0.14000000000000001</v>
      </c>
      <c r="H13" s="37">
        <v>421.46</v>
      </c>
      <c r="I13" s="38">
        <v>-17.34</v>
      </c>
      <c r="J13" s="38">
        <v>0.06</v>
      </c>
      <c r="K13" s="38">
        <v>11.34</v>
      </c>
      <c r="L13" s="38">
        <v>0.01</v>
      </c>
      <c r="N13" s="49">
        <v>1320.6</v>
      </c>
      <c r="O13" s="51">
        <v>-19.387975110060172</v>
      </c>
      <c r="P13" s="51">
        <v>0.38372002686899975</v>
      </c>
      <c r="Q13" s="51">
        <v>8.7159322050883485</v>
      </c>
      <c r="R13" s="57">
        <v>0.64302937078215017</v>
      </c>
      <c r="T13" s="51">
        <v>737.42770202142106</v>
      </c>
      <c r="U13" s="44">
        <v>-16.597054661950207</v>
      </c>
      <c r="V13" s="44">
        <v>0.33105642511910105</v>
      </c>
      <c r="W13" s="44">
        <v>13.075707127395173</v>
      </c>
      <c r="X13" s="44">
        <v>0.56075993992859985</v>
      </c>
      <c r="AA13" s="62"/>
      <c r="AB13" s="63"/>
      <c r="AC13" s="62"/>
      <c r="AG13" s="62"/>
      <c r="AH13" s="65"/>
      <c r="AI13" s="65"/>
    </row>
    <row r="14" spans="2:37" x14ac:dyDescent="0.2">
      <c r="B14" s="37">
        <v>240.15</v>
      </c>
      <c r="C14" s="38">
        <v>-17.690000000000001</v>
      </c>
      <c r="D14" s="38">
        <v>0.08</v>
      </c>
      <c r="E14" s="38">
        <v>11.96</v>
      </c>
      <c r="F14" s="38">
        <v>0.15</v>
      </c>
      <c r="H14" s="37">
        <v>452.58</v>
      </c>
      <c r="I14" s="38">
        <v>-17.329999999999998</v>
      </c>
      <c r="J14" s="38">
        <v>0.17</v>
      </c>
      <c r="K14" s="38">
        <v>11.35</v>
      </c>
      <c r="L14" s="38">
        <v>0.14000000000000001</v>
      </c>
      <c r="N14" s="49">
        <v>1336.1000000000001</v>
      </c>
      <c r="O14" s="51">
        <v>-19.447808022571895</v>
      </c>
      <c r="P14" s="51">
        <v>0.32432495707680076</v>
      </c>
      <c r="Q14" s="51">
        <v>8.8023347234912936</v>
      </c>
      <c r="R14" s="57">
        <v>0.60318145801108081</v>
      </c>
      <c r="T14" s="51">
        <v>746.46164411200095</v>
      </c>
      <c r="U14" s="44">
        <v>-16.597658402203862</v>
      </c>
      <c r="V14" s="44">
        <v>0.31401525517519957</v>
      </c>
      <c r="W14" s="44">
        <v>13.052140120415979</v>
      </c>
      <c r="X14" s="44">
        <v>0.54197845754860019</v>
      </c>
      <c r="AA14" s="62"/>
      <c r="AB14" s="63"/>
      <c r="AC14" s="62"/>
      <c r="AG14" s="62"/>
      <c r="AH14" s="65"/>
      <c r="AI14" s="65"/>
    </row>
    <row r="15" spans="2:37" x14ac:dyDescent="0.2">
      <c r="B15" s="37">
        <v>258.3</v>
      </c>
      <c r="C15" s="38">
        <v>-17.690000000000001</v>
      </c>
      <c r="D15" s="38">
        <v>0.09</v>
      </c>
      <c r="E15" s="38">
        <v>11.97</v>
      </c>
      <c r="F15" s="38">
        <v>0.14000000000000001</v>
      </c>
      <c r="H15" s="37">
        <v>471.76</v>
      </c>
      <c r="I15" s="38">
        <v>-17.45</v>
      </c>
      <c r="J15" s="38">
        <v>0.34</v>
      </c>
      <c r="K15" s="38">
        <v>11.32</v>
      </c>
      <c r="L15" s="38">
        <v>0.36</v>
      </c>
      <c r="N15" s="49">
        <v>1350.9</v>
      </c>
      <c r="O15" s="51">
        <v>-19.261278235556311</v>
      </c>
      <c r="P15" s="51">
        <v>0.18119174537540061</v>
      </c>
      <c r="Q15" s="51">
        <v>8.7168577513623724</v>
      </c>
      <c r="R15" s="57">
        <v>0.25032872814455942</v>
      </c>
      <c r="T15" s="51">
        <v>754.33649036507904</v>
      </c>
      <c r="U15" s="44">
        <v>-16.705569645598342</v>
      </c>
      <c r="V15" s="44">
        <v>0.24219285122810064</v>
      </c>
      <c r="W15" s="44">
        <v>13.075707127395173</v>
      </c>
      <c r="X15" s="44">
        <v>0.47121298314359983</v>
      </c>
      <c r="AA15" s="62"/>
      <c r="AB15" s="63"/>
      <c r="AC15" s="62"/>
      <c r="AG15" s="62"/>
      <c r="AH15" s="65"/>
      <c r="AI15" s="65"/>
    </row>
    <row r="16" spans="2:37" x14ac:dyDescent="0.2">
      <c r="B16" s="37">
        <v>264.05</v>
      </c>
      <c r="C16" s="38">
        <v>-17.73</v>
      </c>
      <c r="D16" s="38">
        <v>0.1</v>
      </c>
      <c r="E16" s="38">
        <v>11.97</v>
      </c>
      <c r="F16" s="38">
        <v>0.15</v>
      </c>
      <c r="H16" s="37">
        <v>480.13</v>
      </c>
      <c r="I16" s="38">
        <v>-17.53</v>
      </c>
      <c r="J16" s="38">
        <v>0.3</v>
      </c>
      <c r="K16" s="38">
        <v>11.14</v>
      </c>
      <c r="L16" s="38">
        <v>0.37</v>
      </c>
      <c r="N16" s="49">
        <v>1351.2</v>
      </c>
      <c r="O16" s="51">
        <v>-19.256534416189698</v>
      </c>
      <c r="P16" s="51">
        <v>0.17960758725950043</v>
      </c>
      <c r="Q16" s="51">
        <v>8.6510506817932651</v>
      </c>
      <c r="R16" s="57">
        <v>0.18092506905713002</v>
      </c>
      <c r="T16" s="51">
        <v>762.06304703735191</v>
      </c>
      <c r="U16" s="44">
        <v>-16.687624134919041</v>
      </c>
      <c r="V16" s="44">
        <v>0.27933814591510142</v>
      </c>
      <c r="W16" s="44">
        <v>13.098635285531834</v>
      </c>
      <c r="X16" s="44">
        <v>0.30460331567370069</v>
      </c>
      <c r="AA16" s="62"/>
      <c r="AB16" s="63"/>
      <c r="AC16" s="62"/>
      <c r="AG16" s="62"/>
      <c r="AH16" s="65"/>
      <c r="AI16" s="65"/>
    </row>
    <row r="17" spans="2:35" x14ac:dyDescent="0.2">
      <c r="B17" s="37">
        <v>282.20999999999998</v>
      </c>
      <c r="C17" s="38">
        <v>-17.760000000000002</v>
      </c>
      <c r="D17" s="38">
        <v>0.02</v>
      </c>
      <c r="E17" s="38">
        <v>11.98</v>
      </c>
      <c r="F17" s="38">
        <v>0.14000000000000001</v>
      </c>
      <c r="H17" s="37">
        <v>484.3</v>
      </c>
      <c r="I17" s="38">
        <v>-17.55</v>
      </c>
      <c r="J17" s="38">
        <v>0.28999999999999998</v>
      </c>
      <c r="K17" s="38">
        <v>11.1</v>
      </c>
      <c r="L17" s="38">
        <v>0.38</v>
      </c>
      <c r="N17" s="1">
        <v>1354.7</v>
      </c>
      <c r="O17" s="51">
        <v>-19.308287956968698</v>
      </c>
      <c r="P17" s="51">
        <v>0.38472997525159869</v>
      </c>
      <c r="Q17" s="51">
        <v>8.619943690764698</v>
      </c>
      <c r="R17" s="57">
        <v>0.63711554052667907</v>
      </c>
      <c r="T17" s="51">
        <v>769.64152283673104</v>
      </c>
      <c r="U17" s="44">
        <v>-16.586415938063137</v>
      </c>
      <c r="V17" s="44">
        <v>0.31000252255709881</v>
      </c>
      <c r="W17" s="44">
        <v>12.914361061370668</v>
      </c>
      <c r="X17" s="44">
        <v>0.18536077211840052</v>
      </c>
      <c r="AA17" s="62"/>
      <c r="AB17" s="63"/>
      <c r="AC17" s="62"/>
      <c r="AG17" s="62"/>
      <c r="AH17" s="65"/>
      <c r="AI17" s="65"/>
    </row>
    <row r="18" spans="2:35" x14ac:dyDescent="0.2">
      <c r="B18" s="37">
        <v>302.94</v>
      </c>
      <c r="C18" s="38">
        <v>-17.760000000000002</v>
      </c>
      <c r="D18" s="38">
        <v>0.02</v>
      </c>
      <c r="E18" s="38">
        <v>11.98</v>
      </c>
      <c r="F18" s="38">
        <v>7.0000000000000007E-2</v>
      </c>
      <c r="H18" s="37">
        <v>488.59</v>
      </c>
      <c r="I18" s="38">
        <v>-17.57</v>
      </c>
      <c r="J18" s="38">
        <v>0.28000000000000003</v>
      </c>
      <c r="K18" s="38">
        <v>11.07</v>
      </c>
      <c r="L18" s="38">
        <v>0.45</v>
      </c>
      <c r="N18" s="37">
        <v>1401.85</v>
      </c>
      <c r="O18" s="38">
        <v>-19.309999999999999</v>
      </c>
      <c r="P18" s="69">
        <v>0.18537017395530242</v>
      </c>
      <c r="Q18" s="38">
        <v>8.6</v>
      </c>
      <c r="R18" s="57">
        <v>0.42210249280589096</v>
      </c>
      <c r="T18" s="51">
        <v>776.95340613886401</v>
      </c>
      <c r="U18" s="44">
        <v>-16.790442115164961</v>
      </c>
      <c r="V18" s="44">
        <v>0.2892344914746019</v>
      </c>
      <c r="W18" s="44">
        <v>12.973300492610834</v>
      </c>
      <c r="X18" s="44">
        <v>0.26476651608139967</v>
      </c>
      <c r="AA18" s="62"/>
      <c r="AB18" s="64"/>
      <c r="AC18" s="62"/>
      <c r="AG18" s="62"/>
      <c r="AH18" s="65"/>
      <c r="AI18" s="65"/>
    </row>
    <row r="19" spans="2:35" x14ac:dyDescent="0.2">
      <c r="B19" s="37">
        <v>317.05</v>
      </c>
      <c r="C19" s="38">
        <v>-17.760000000000002</v>
      </c>
      <c r="D19" s="38">
        <v>0.02</v>
      </c>
      <c r="E19" s="38">
        <v>11.99</v>
      </c>
      <c r="F19" s="38">
        <v>0.15</v>
      </c>
      <c r="H19" s="37">
        <v>493.49</v>
      </c>
      <c r="I19" s="38">
        <v>-17.57</v>
      </c>
      <c r="J19" s="38">
        <v>0.27</v>
      </c>
      <c r="K19" s="38">
        <v>11.04</v>
      </c>
      <c r="L19" s="38">
        <v>0.52</v>
      </c>
      <c r="N19" s="37">
        <v>1525.89</v>
      </c>
      <c r="O19" s="38">
        <v>-19.34</v>
      </c>
      <c r="P19" s="38">
        <v>0.14000000000000001</v>
      </c>
      <c r="Q19" s="38">
        <v>9.26</v>
      </c>
      <c r="R19" s="38">
        <v>0.14000000000000001</v>
      </c>
      <c r="T19" s="51">
        <v>783.90753221101397</v>
      </c>
      <c r="U19" s="44">
        <v>-16.771529733698188</v>
      </c>
      <c r="V19" s="44">
        <v>0.21919016098869903</v>
      </c>
      <c r="W19" s="44">
        <v>12.966104102230181</v>
      </c>
      <c r="X19" s="44">
        <v>0.29878632469559996</v>
      </c>
      <c r="AA19" s="62"/>
      <c r="AB19" s="64"/>
      <c r="AC19" s="62"/>
      <c r="AG19" s="62"/>
      <c r="AH19" s="65"/>
      <c r="AI19" s="65"/>
    </row>
    <row r="20" spans="2:35" x14ac:dyDescent="0.2">
      <c r="B20" s="37">
        <v>331</v>
      </c>
      <c r="C20" s="38">
        <v>-17.77</v>
      </c>
      <c r="D20" s="38">
        <v>0.05</v>
      </c>
      <c r="E20" s="38">
        <v>12.04</v>
      </c>
      <c r="F20" s="38">
        <v>0.19</v>
      </c>
      <c r="H20" s="37">
        <v>499.37</v>
      </c>
      <c r="I20" s="38">
        <v>-17.559999999999999</v>
      </c>
      <c r="J20" s="38">
        <v>0.23</v>
      </c>
      <c r="K20" s="38">
        <v>11.03</v>
      </c>
      <c r="L20" s="38">
        <v>0.41</v>
      </c>
      <c r="N20" s="37">
        <v>1574.65</v>
      </c>
      <c r="O20" s="38">
        <v>-19.43</v>
      </c>
      <c r="P20" s="38">
        <v>0.15</v>
      </c>
      <c r="Q20" s="38">
        <v>9.09</v>
      </c>
      <c r="R20" s="38">
        <v>0.15</v>
      </c>
      <c r="T20" s="51">
        <v>791.21493311238203</v>
      </c>
      <c r="U20" s="44">
        <v>-16.784015991399588</v>
      </c>
      <c r="V20" s="44">
        <v>0.14427349764309838</v>
      </c>
      <c r="W20" s="44">
        <v>12.98542966611932</v>
      </c>
      <c r="X20" s="44">
        <v>0.25475925045059888</v>
      </c>
      <c r="AA20" s="62"/>
      <c r="AB20" s="64"/>
      <c r="AC20" s="62"/>
      <c r="AG20" s="62"/>
      <c r="AH20" s="65"/>
      <c r="AI20" s="65"/>
    </row>
    <row r="21" spans="2:35" x14ac:dyDescent="0.2">
      <c r="B21" s="37">
        <v>341.22</v>
      </c>
      <c r="C21" s="38">
        <v>-17.8</v>
      </c>
      <c r="D21" s="38">
        <v>0.11</v>
      </c>
      <c r="E21" s="38">
        <v>12.09</v>
      </c>
      <c r="F21" s="38">
        <v>0.21</v>
      </c>
      <c r="H21" s="37">
        <v>506.04</v>
      </c>
      <c r="I21" s="38">
        <v>-17.54</v>
      </c>
      <c r="J21" s="38">
        <v>0.22</v>
      </c>
      <c r="K21" s="38">
        <v>11.02</v>
      </c>
      <c r="L21" s="38">
        <v>0.38</v>
      </c>
      <c r="N21" s="37">
        <v>1619.68</v>
      </c>
      <c r="O21" s="38">
        <v>-19.239999999999998</v>
      </c>
      <c r="P21" s="38">
        <v>0.1</v>
      </c>
      <c r="Q21" s="38">
        <v>8.99</v>
      </c>
      <c r="R21" s="38">
        <v>0.1</v>
      </c>
      <c r="T21" s="51">
        <v>800.96051183841098</v>
      </c>
      <c r="U21" s="44">
        <v>-16.924727357672026</v>
      </c>
      <c r="V21" s="44">
        <v>0.16188390077109815</v>
      </c>
      <c r="W21" s="44">
        <v>12.778408757935864</v>
      </c>
      <c r="X21" s="44">
        <v>0.35950300525220058</v>
      </c>
      <c r="AA21" s="62"/>
      <c r="AB21" s="64"/>
      <c r="AC21" s="62"/>
      <c r="AG21" s="62"/>
      <c r="AH21" s="65"/>
      <c r="AI21" s="65"/>
    </row>
    <row r="22" spans="2:35" x14ac:dyDescent="0.2">
      <c r="B22" s="37">
        <v>352.22</v>
      </c>
      <c r="C22" s="38">
        <v>-17.87</v>
      </c>
      <c r="D22" s="38">
        <v>7.0000000000000007E-2</v>
      </c>
      <c r="E22" s="38">
        <v>12.14</v>
      </c>
      <c r="F22" s="38">
        <v>0.21</v>
      </c>
      <c r="H22" s="37">
        <v>513.32000000000005</v>
      </c>
      <c r="I22" s="38">
        <v>-17.54</v>
      </c>
      <c r="J22" s="38">
        <v>0.21</v>
      </c>
      <c r="K22" s="38">
        <v>10.94</v>
      </c>
      <c r="L22" s="38">
        <v>0.37</v>
      </c>
      <c r="N22" s="37">
        <v>1695.46</v>
      </c>
      <c r="O22" s="38">
        <v>-19.350000000000001</v>
      </c>
      <c r="P22" s="38">
        <v>0.3</v>
      </c>
      <c r="Q22" s="38">
        <v>9.27</v>
      </c>
      <c r="R22" s="38">
        <v>0.3</v>
      </c>
      <c r="T22" s="51">
        <v>812.63037109540608</v>
      </c>
      <c r="U22" s="44">
        <v>-16.839709064032796</v>
      </c>
      <c r="V22" s="44">
        <v>0.12061287607030025</v>
      </c>
      <c r="W22" s="44">
        <v>12.774179894179893</v>
      </c>
      <c r="X22" s="44">
        <v>0.35879901795270008</v>
      </c>
      <c r="AA22" s="62"/>
      <c r="AB22" s="64"/>
      <c r="AC22" s="62"/>
      <c r="AG22" s="62"/>
      <c r="AH22" s="65"/>
      <c r="AI22" s="65"/>
    </row>
    <row r="23" spans="2:35" x14ac:dyDescent="0.2">
      <c r="B23" s="37">
        <v>365.76</v>
      </c>
      <c r="C23" s="38">
        <v>-17.89</v>
      </c>
      <c r="D23" s="38">
        <v>0.04</v>
      </c>
      <c r="E23" s="38">
        <v>12.14</v>
      </c>
      <c r="F23" s="38">
        <v>0.15</v>
      </c>
      <c r="H23" s="37">
        <v>521.04999999999995</v>
      </c>
      <c r="I23" s="38">
        <v>-17.559999999999999</v>
      </c>
      <c r="J23" s="38">
        <v>0.22</v>
      </c>
      <c r="K23" s="38">
        <v>10.87</v>
      </c>
      <c r="L23" s="38">
        <v>0.35</v>
      </c>
      <c r="N23" s="37">
        <v>1725.08</v>
      </c>
      <c r="O23" s="38">
        <v>-19.27</v>
      </c>
      <c r="P23" s="38">
        <v>0.32</v>
      </c>
      <c r="Q23" s="38">
        <v>9.4600000000000009</v>
      </c>
      <c r="R23" s="38">
        <v>0.32</v>
      </c>
      <c r="T23" s="51">
        <v>819.70405916304003</v>
      </c>
      <c r="U23" s="44">
        <v>-16.910897016618833</v>
      </c>
      <c r="V23" s="44">
        <v>0.17797676306929944</v>
      </c>
      <c r="W23" s="44">
        <v>12.766233924792449</v>
      </c>
      <c r="X23" s="44">
        <v>0.26787198079619934</v>
      </c>
      <c r="AA23" s="62"/>
      <c r="AB23" s="64"/>
      <c r="AC23" s="62"/>
      <c r="AG23" s="62"/>
      <c r="AH23" s="65"/>
      <c r="AI23" s="65"/>
    </row>
    <row r="24" spans="2:35" x14ac:dyDescent="0.2">
      <c r="B24" s="37">
        <v>379.36</v>
      </c>
      <c r="C24" s="38">
        <v>-17.89</v>
      </c>
      <c r="D24" s="38">
        <v>0.05</v>
      </c>
      <c r="E24" s="38">
        <v>12.14</v>
      </c>
      <c r="F24" s="38">
        <v>0.22</v>
      </c>
      <c r="H24" s="37">
        <v>538.79999999999995</v>
      </c>
      <c r="I24" s="38">
        <v>-17.62</v>
      </c>
      <c r="J24" s="38">
        <v>0.18</v>
      </c>
      <c r="K24" s="38">
        <v>10.86</v>
      </c>
      <c r="L24" s="38">
        <v>0.04</v>
      </c>
      <c r="N24" s="37">
        <v>1753.22</v>
      </c>
      <c r="O24" s="38">
        <v>-19.54</v>
      </c>
      <c r="P24" s="38">
        <v>0.57999999999999996</v>
      </c>
      <c r="Q24" s="38">
        <v>9.59</v>
      </c>
      <c r="R24" s="38">
        <v>0.57999999999999996</v>
      </c>
      <c r="T24" s="51">
        <v>826.80713954934504</v>
      </c>
      <c r="U24" s="44">
        <v>-16.89968621917625</v>
      </c>
      <c r="V24" s="44">
        <v>0.23872021300159929</v>
      </c>
      <c r="W24" s="44">
        <v>12.606392993979199</v>
      </c>
      <c r="X24" s="44">
        <v>0.18152714855160035</v>
      </c>
      <c r="AA24" s="62"/>
      <c r="AB24" s="64"/>
      <c r="AC24" s="62"/>
      <c r="AG24" s="62"/>
      <c r="AH24" s="65"/>
      <c r="AI24" s="65"/>
    </row>
    <row r="25" spans="2:35" x14ac:dyDescent="0.2">
      <c r="B25" s="37">
        <v>383.8</v>
      </c>
      <c r="C25" s="38">
        <v>-17.88</v>
      </c>
      <c r="D25" s="38">
        <v>0.06</v>
      </c>
      <c r="E25" s="38">
        <v>12.15</v>
      </c>
      <c r="F25" s="38">
        <v>0.22</v>
      </c>
      <c r="H25" s="37">
        <v>566.16999999999996</v>
      </c>
      <c r="I25" s="38">
        <v>-17.670000000000002</v>
      </c>
      <c r="J25" s="38">
        <v>0.1</v>
      </c>
      <c r="K25" s="38">
        <v>10.83</v>
      </c>
      <c r="L25" s="38">
        <v>0.08</v>
      </c>
      <c r="N25" s="37">
        <v>1784.29</v>
      </c>
      <c r="O25" s="38">
        <v>-19.36</v>
      </c>
      <c r="P25" s="38">
        <v>0.59</v>
      </c>
      <c r="Q25" s="38">
        <v>8.9700000000000006</v>
      </c>
      <c r="R25" s="38">
        <v>0.59</v>
      </c>
      <c r="T25" s="51">
        <v>831.93190054079002</v>
      </c>
      <c r="U25" s="44">
        <v>-16.973665487552555</v>
      </c>
      <c r="V25" s="44">
        <v>0.25533908717629927</v>
      </c>
      <c r="W25" s="44">
        <v>12.709941874448809</v>
      </c>
      <c r="X25" s="44">
        <v>0.29636297834970016</v>
      </c>
      <c r="AA25" s="62"/>
      <c r="AB25" s="64"/>
      <c r="AC25" s="62"/>
      <c r="AG25" s="62"/>
      <c r="AH25" s="65"/>
      <c r="AI25" s="65"/>
    </row>
    <row r="26" spans="2:35" x14ac:dyDescent="0.2">
      <c r="B26" s="37">
        <v>398.23</v>
      </c>
      <c r="C26" s="38">
        <v>-17.93</v>
      </c>
      <c r="D26" s="38">
        <v>0.06</v>
      </c>
      <c r="E26" s="38">
        <v>12.22</v>
      </c>
      <c r="F26" s="38">
        <v>0.23</v>
      </c>
      <c r="H26" s="37">
        <v>615.17999999999995</v>
      </c>
      <c r="I26" s="38">
        <v>-17.579999999999998</v>
      </c>
      <c r="J26" s="38">
        <v>0.17</v>
      </c>
      <c r="K26" s="38">
        <v>10.78</v>
      </c>
      <c r="L26" s="38">
        <v>7.0000000000000007E-2</v>
      </c>
      <c r="N26" s="37">
        <v>1816.52</v>
      </c>
      <c r="O26" s="38">
        <v>-19.510000000000002</v>
      </c>
      <c r="P26" s="38">
        <v>0.51</v>
      </c>
      <c r="Q26" s="38">
        <v>9.34</v>
      </c>
      <c r="R26" s="38">
        <v>0.51</v>
      </c>
      <c r="T26" s="51">
        <v>839.339352839659</v>
      </c>
      <c r="U26" s="44">
        <v>-16.823643754619368</v>
      </c>
      <c r="V26" s="44">
        <v>0.13163416648309934</v>
      </c>
      <c r="W26" s="44">
        <v>12.800459770114941</v>
      </c>
      <c r="X26" s="44">
        <v>0.44401833327539997</v>
      </c>
      <c r="AA26" s="62"/>
      <c r="AB26" s="64"/>
      <c r="AC26" s="62"/>
      <c r="AG26" s="62"/>
      <c r="AH26" s="65"/>
      <c r="AI26" s="65"/>
    </row>
    <row r="27" spans="2:35" x14ac:dyDescent="0.2">
      <c r="B27" s="37">
        <v>415.85</v>
      </c>
      <c r="C27" s="38">
        <v>-17.940000000000001</v>
      </c>
      <c r="D27" s="38">
        <v>0.03</v>
      </c>
      <c r="E27" s="38">
        <v>12.28</v>
      </c>
      <c r="F27" s="38">
        <v>0.19</v>
      </c>
      <c r="H27" s="37">
        <v>644.05999999999995</v>
      </c>
      <c r="I27" s="38">
        <v>-17.489999999999998</v>
      </c>
      <c r="J27" s="38">
        <v>0.31</v>
      </c>
      <c r="K27" s="38">
        <v>10.78</v>
      </c>
      <c r="L27" s="38">
        <v>0.22</v>
      </c>
      <c r="N27" s="37">
        <v>1854.23</v>
      </c>
      <c r="O27" s="38">
        <v>-19.3</v>
      </c>
      <c r="P27" s="38">
        <v>0.39</v>
      </c>
      <c r="Q27" s="38">
        <v>9.4600000000000009</v>
      </c>
      <c r="R27" s="38">
        <v>0.39</v>
      </c>
      <c r="T27" s="51">
        <v>844.36269116494998</v>
      </c>
      <c r="U27" s="44">
        <v>-16.759827137422405</v>
      </c>
      <c r="V27" s="44">
        <v>5.6729099549997386E-2</v>
      </c>
      <c r="W27" s="44">
        <v>12.779896977471338</v>
      </c>
      <c r="X27" s="44">
        <v>0.48300699642799927</v>
      </c>
      <c r="AA27" s="62"/>
      <c r="AB27" s="64"/>
      <c r="AC27" s="62"/>
      <c r="AG27" s="62"/>
      <c r="AH27" s="65"/>
      <c r="AI27" s="65"/>
    </row>
    <row r="28" spans="2:35" x14ac:dyDescent="0.2">
      <c r="B28" s="37">
        <v>434.38</v>
      </c>
      <c r="C28" s="38">
        <v>-17.940000000000001</v>
      </c>
      <c r="D28" s="38">
        <v>7.0000000000000007E-2</v>
      </c>
      <c r="E28" s="38">
        <v>12.34</v>
      </c>
      <c r="F28" s="38">
        <v>0.19</v>
      </c>
      <c r="H28" s="37">
        <v>655.03</v>
      </c>
      <c r="I28" s="38">
        <v>-17.47</v>
      </c>
      <c r="J28" s="38">
        <v>0.3</v>
      </c>
      <c r="K28" s="38">
        <v>10.77</v>
      </c>
      <c r="L28" s="38">
        <v>0.34</v>
      </c>
      <c r="N28" s="37">
        <v>1913.76</v>
      </c>
      <c r="O28" s="38">
        <v>-19.2</v>
      </c>
      <c r="P28" s="38">
        <v>0.3</v>
      </c>
      <c r="Q28" s="38">
        <v>9.3800000000000008</v>
      </c>
      <c r="R28" s="38">
        <v>0.3</v>
      </c>
      <c r="T28" s="51">
        <v>848.10111165303908</v>
      </c>
      <c r="U28" s="44">
        <v>-16.659777598602439</v>
      </c>
      <c r="V28" s="44">
        <v>6.9711951956200835E-2</v>
      </c>
      <c r="W28" s="44">
        <v>13.144119686188649</v>
      </c>
      <c r="X28" s="44">
        <v>0.33832295139190016</v>
      </c>
      <c r="AA28" s="62"/>
      <c r="AB28" s="64"/>
      <c r="AC28" s="62"/>
      <c r="AG28" s="62"/>
      <c r="AH28" s="65"/>
      <c r="AI28" s="65"/>
    </row>
    <row r="29" spans="2:35" x14ac:dyDescent="0.2">
      <c r="B29" s="37">
        <v>449.3</v>
      </c>
      <c r="C29" s="38">
        <v>-17.95</v>
      </c>
      <c r="D29" s="38">
        <v>0.08</v>
      </c>
      <c r="E29" s="38">
        <v>12.36</v>
      </c>
      <c r="F29" s="38">
        <v>0.18</v>
      </c>
      <c r="H29" s="37">
        <v>662.64</v>
      </c>
      <c r="I29" s="38">
        <v>-17.47</v>
      </c>
      <c r="J29" s="38">
        <v>0.33</v>
      </c>
      <c r="K29" s="38">
        <v>10.74</v>
      </c>
      <c r="L29" s="38">
        <v>0.36</v>
      </c>
      <c r="N29" s="37">
        <v>2025.32</v>
      </c>
      <c r="O29" s="38">
        <v>-19.41</v>
      </c>
      <c r="P29" s="38">
        <v>0.34</v>
      </c>
      <c r="Q29" s="38">
        <v>9.11</v>
      </c>
      <c r="R29" s="38">
        <v>0.34</v>
      </c>
      <c r="T29" s="51">
        <v>851.74742687019295</v>
      </c>
      <c r="U29" s="44">
        <v>-16.656631515717812</v>
      </c>
      <c r="V29" s="44">
        <v>8.0410928372899093E-2</v>
      </c>
      <c r="W29" s="44">
        <v>13.236603864346991</v>
      </c>
      <c r="X29" s="44">
        <v>0.14486427304450089</v>
      </c>
      <c r="AA29" s="62"/>
      <c r="AB29" s="64"/>
      <c r="AC29" s="62"/>
      <c r="AG29" s="62"/>
      <c r="AH29" s="65"/>
      <c r="AI29" s="65"/>
    </row>
    <row r="30" spans="2:35" x14ac:dyDescent="0.2">
      <c r="B30" s="37">
        <v>460.27</v>
      </c>
      <c r="C30" s="38">
        <v>-17.95</v>
      </c>
      <c r="D30" s="38">
        <v>0.08</v>
      </c>
      <c r="E30" s="38">
        <v>12.36</v>
      </c>
      <c r="F30" s="38">
        <v>0.18</v>
      </c>
      <c r="H30" s="37">
        <v>672.67</v>
      </c>
      <c r="I30" s="38">
        <v>-17.48</v>
      </c>
      <c r="J30" s="38">
        <v>0.33</v>
      </c>
      <c r="K30" s="38">
        <v>10.65</v>
      </c>
      <c r="L30" s="38">
        <v>0.43</v>
      </c>
      <c r="N30" s="37">
        <v>2048.09</v>
      </c>
      <c r="O30" s="38">
        <v>-19.260000000000002</v>
      </c>
      <c r="P30" s="38">
        <v>0.42</v>
      </c>
      <c r="Q30" s="38">
        <v>9.51</v>
      </c>
      <c r="R30" s="38">
        <v>0.42</v>
      </c>
      <c r="T30" s="51">
        <v>853.84136000000001</v>
      </c>
      <c r="U30" s="44">
        <v>-16.639428206678765</v>
      </c>
      <c r="V30" s="44">
        <v>8.9080796851597199E-2</v>
      </c>
      <c r="W30" s="44">
        <v>13.360423280423278</v>
      </c>
      <c r="X30" s="44">
        <v>0.19320134628700103</v>
      </c>
      <c r="AA30" s="62"/>
      <c r="AB30" s="64"/>
      <c r="AC30" s="62"/>
      <c r="AG30" s="62"/>
      <c r="AH30" s="65"/>
      <c r="AI30" s="65"/>
    </row>
    <row r="31" spans="2:35" x14ac:dyDescent="0.2">
      <c r="B31" s="37">
        <v>463.84</v>
      </c>
      <c r="C31" s="38">
        <v>-17.95</v>
      </c>
      <c r="D31" s="38">
        <v>0.06</v>
      </c>
      <c r="E31" s="38">
        <v>12.35</v>
      </c>
      <c r="F31" s="38">
        <v>0.18</v>
      </c>
      <c r="H31" s="37">
        <v>676.91</v>
      </c>
      <c r="I31" s="38">
        <v>-17.47</v>
      </c>
      <c r="J31" s="38">
        <v>0.34</v>
      </c>
      <c r="K31" s="38">
        <v>10.63</v>
      </c>
      <c r="L31" s="38">
        <v>0.46</v>
      </c>
      <c r="N31" s="37">
        <v>2116.12</v>
      </c>
      <c r="O31" s="38">
        <v>-19.2</v>
      </c>
      <c r="P31" s="38">
        <v>0.46</v>
      </c>
      <c r="Q31" s="38">
        <v>9.68</v>
      </c>
      <c r="R31" s="38">
        <v>0.46</v>
      </c>
      <c r="T31" s="51">
        <v>856.78265093559298</v>
      </c>
      <c r="U31" s="44">
        <v>-16.598118534338916</v>
      </c>
      <c r="V31" s="44">
        <v>8.6563433725398653E-2</v>
      </c>
      <c r="W31" s="44">
        <v>13.248154403385968</v>
      </c>
      <c r="X31" s="44">
        <v>0.32313918770499939</v>
      </c>
      <c r="AA31" s="62"/>
      <c r="AB31" s="64"/>
      <c r="AC31" s="62"/>
      <c r="AG31" s="62"/>
      <c r="AH31" s="65"/>
      <c r="AI31" s="65"/>
    </row>
    <row r="32" spans="2:35" x14ac:dyDescent="0.2">
      <c r="B32" s="37">
        <v>477.67</v>
      </c>
      <c r="C32" s="38">
        <v>-17.95</v>
      </c>
      <c r="D32" s="38">
        <v>7.0000000000000007E-2</v>
      </c>
      <c r="E32" s="38">
        <v>12.34</v>
      </c>
      <c r="F32" s="38">
        <v>0.18</v>
      </c>
      <c r="H32" s="37">
        <v>680.8</v>
      </c>
      <c r="I32" s="38">
        <v>-17.45</v>
      </c>
      <c r="J32" s="38">
        <v>0.34</v>
      </c>
      <c r="K32" s="38">
        <v>10.64</v>
      </c>
      <c r="L32" s="38">
        <v>0.49</v>
      </c>
      <c r="N32" s="37">
        <v>2255.04</v>
      </c>
      <c r="O32" s="38">
        <v>-19.13</v>
      </c>
      <c r="P32" s="38">
        <v>0.17</v>
      </c>
      <c r="Q32" s="38">
        <v>10.08</v>
      </c>
      <c r="R32" s="38">
        <v>0.17</v>
      </c>
      <c r="T32" s="51">
        <v>864.85805327871503</v>
      </c>
      <c r="U32" s="44">
        <v>-16.556959618356519</v>
      </c>
      <c r="V32" s="44">
        <v>0.11180060595480157</v>
      </c>
      <c r="W32" s="44">
        <v>13.245196132092682</v>
      </c>
      <c r="X32" s="44">
        <v>0.4322442489168008</v>
      </c>
      <c r="AA32" s="62"/>
      <c r="AB32" s="64"/>
      <c r="AC32" s="62"/>
      <c r="AG32" s="62"/>
      <c r="AH32" s="65"/>
      <c r="AI32" s="65"/>
    </row>
    <row r="33" spans="2:35" x14ac:dyDescent="0.2">
      <c r="B33" s="37">
        <v>492.6</v>
      </c>
      <c r="C33" s="38">
        <v>-17.97</v>
      </c>
      <c r="D33" s="38">
        <v>0.14000000000000001</v>
      </c>
      <c r="E33" s="38">
        <v>12.33</v>
      </c>
      <c r="F33" s="38">
        <v>0.18</v>
      </c>
      <c r="H33" s="37">
        <v>684.47</v>
      </c>
      <c r="I33" s="38">
        <v>-17.43</v>
      </c>
      <c r="J33" s="38">
        <v>0.34</v>
      </c>
      <c r="K33" s="38">
        <v>10.7</v>
      </c>
      <c r="L33" s="38">
        <v>0.51</v>
      </c>
      <c r="N33" s="37">
        <v>2304.37</v>
      </c>
      <c r="O33" s="38">
        <v>-19</v>
      </c>
      <c r="P33" s="38">
        <v>0.22</v>
      </c>
      <c r="Q33" s="38">
        <v>9.84</v>
      </c>
      <c r="R33" s="38">
        <v>0.22</v>
      </c>
      <c r="T33" s="51">
        <v>879.99688188358607</v>
      </c>
      <c r="U33" s="44">
        <v>-16.650248281385569</v>
      </c>
      <c r="V33" s="44">
        <v>0.13380869733240175</v>
      </c>
      <c r="W33" s="44">
        <v>13.032051115090349</v>
      </c>
      <c r="X33" s="44">
        <v>0.46158654047919967</v>
      </c>
      <c r="AA33" s="62"/>
      <c r="AB33" s="64"/>
      <c r="AC33" s="62"/>
      <c r="AG33" s="62"/>
      <c r="AH33" s="65"/>
      <c r="AI33" s="65"/>
    </row>
    <row r="34" spans="2:35" x14ac:dyDescent="0.2">
      <c r="B34" s="37">
        <v>508.81</v>
      </c>
      <c r="C34" s="38">
        <v>-18</v>
      </c>
      <c r="D34" s="38">
        <v>0.13</v>
      </c>
      <c r="E34" s="38">
        <v>12.35</v>
      </c>
      <c r="F34" s="38">
        <v>0.21</v>
      </c>
      <c r="H34" s="37">
        <v>691.72</v>
      </c>
      <c r="I34" s="38">
        <v>-17.38</v>
      </c>
      <c r="J34" s="38">
        <v>0.34</v>
      </c>
      <c r="K34" s="38">
        <v>10.86</v>
      </c>
      <c r="L34" s="38">
        <v>0.52</v>
      </c>
      <c r="N34" s="37">
        <v>2470.84</v>
      </c>
      <c r="O34" s="38">
        <v>-18.66</v>
      </c>
      <c r="P34" s="38">
        <v>0.23</v>
      </c>
      <c r="Q34" s="38">
        <v>10.29</v>
      </c>
      <c r="R34" s="38">
        <v>0.23</v>
      </c>
      <c r="T34" s="51">
        <v>883.94170430211409</v>
      </c>
      <c r="U34" s="44">
        <v>-16.646925351071697</v>
      </c>
      <c r="V34" s="44">
        <v>0.14335444917830031</v>
      </c>
      <c r="W34" s="44">
        <v>12.958139025725229</v>
      </c>
      <c r="X34" s="44">
        <v>0.40731274306499898</v>
      </c>
      <c r="AA34" s="62"/>
      <c r="AB34" s="64"/>
      <c r="AC34" s="62"/>
      <c r="AG34" s="62"/>
      <c r="AH34" s="65"/>
      <c r="AI34" s="65"/>
    </row>
    <row r="35" spans="2:35" x14ac:dyDescent="0.2">
      <c r="B35" s="37">
        <v>521.29999999999995</v>
      </c>
      <c r="C35" s="38">
        <v>-18</v>
      </c>
      <c r="D35" s="38">
        <v>0.14000000000000001</v>
      </c>
      <c r="E35" s="38">
        <v>12.39</v>
      </c>
      <c r="F35" s="38">
        <v>0.26</v>
      </c>
      <c r="H35" s="37">
        <v>714.93</v>
      </c>
      <c r="I35" s="38">
        <v>-17.27</v>
      </c>
      <c r="J35" s="38">
        <v>0.32</v>
      </c>
      <c r="K35" s="38">
        <v>11.04</v>
      </c>
      <c r="L35" s="38">
        <v>0.46</v>
      </c>
      <c r="N35" s="37">
        <v>2556.39</v>
      </c>
      <c r="O35" s="38">
        <v>-19.03</v>
      </c>
      <c r="P35" s="38">
        <v>0.11</v>
      </c>
      <c r="Q35" s="38">
        <v>10.130000000000001</v>
      </c>
      <c r="R35" s="38">
        <v>0.11</v>
      </c>
      <c r="T35" s="51">
        <v>887.62243078843392</v>
      </c>
      <c r="U35" s="44">
        <v>-16.603202394565137</v>
      </c>
      <c r="V35" s="44">
        <v>0.15212591574639944</v>
      </c>
      <c r="W35" s="44">
        <v>12.826279126017896</v>
      </c>
      <c r="X35" s="44">
        <v>0.52819068685269954</v>
      </c>
      <c r="AA35" s="62"/>
      <c r="AB35" s="64"/>
      <c r="AC35" s="62"/>
      <c r="AG35" s="62"/>
      <c r="AH35" s="65"/>
      <c r="AI35" s="65"/>
    </row>
    <row r="36" spans="2:35" x14ac:dyDescent="0.2">
      <c r="B36" s="37">
        <v>525.46</v>
      </c>
      <c r="C36" s="38">
        <v>-17.97</v>
      </c>
      <c r="D36" s="38">
        <v>0.16</v>
      </c>
      <c r="E36" s="38">
        <v>12.41</v>
      </c>
      <c r="F36" s="38">
        <v>0.26</v>
      </c>
      <c r="H36" s="37">
        <v>744.06</v>
      </c>
      <c r="I36" s="38">
        <v>-17.239999999999998</v>
      </c>
      <c r="J36" s="38">
        <v>0.11</v>
      </c>
      <c r="K36" s="38">
        <v>11.1</v>
      </c>
      <c r="L36" s="38">
        <v>0.17</v>
      </c>
      <c r="N36" s="37">
        <v>2577.08</v>
      </c>
      <c r="O36" s="38">
        <v>-18.88</v>
      </c>
      <c r="P36" s="38">
        <v>0.06</v>
      </c>
      <c r="Q36" s="38">
        <v>10.16</v>
      </c>
      <c r="R36" s="38">
        <v>0.06</v>
      </c>
      <c r="T36" s="51">
        <v>891.31488163164693</v>
      </c>
      <c r="U36" s="44">
        <v>-16.71727224187412</v>
      </c>
      <c r="V36" s="44">
        <v>0.15310552990450077</v>
      </c>
      <c r="W36" s="44">
        <v>12.841312062510175</v>
      </c>
      <c r="X36" s="44">
        <v>0.52722365744030064</v>
      </c>
      <c r="AA36" s="62"/>
      <c r="AB36" s="64"/>
      <c r="AC36" s="62"/>
      <c r="AG36" s="62"/>
      <c r="AH36" s="65"/>
      <c r="AI36" s="65"/>
    </row>
    <row r="37" spans="2:35" ht="17" thickBot="1" x14ac:dyDescent="0.25">
      <c r="B37" s="37">
        <v>541.74</v>
      </c>
      <c r="C37" s="38">
        <v>-17.920000000000002</v>
      </c>
      <c r="D37" s="38">
        <v>0.19</v>
      </c>
      <c r="E37" s="38">
        <v>12.47</v>
      </c>
      <c r="F37" s="38">
        <v>0.24</v>
      </c>
      <c r="H37" s="37">
        <v>754.86</v>
      </c>
      <c r="I37" s="38">
        <v>-17.28</v>
      </c>
      <c r="J37" s="38">
        <v>0.31</v>
      </c>
      <c r="K37" s="38">
        <v>11.11</v>
      </c>
      <c r="L37" s="38">
        <v>0.34</v>
      </c>
      <c r="N37" s="39">
        <v>2790.84</v>
      </c>
      <c r="O37" s="41">
        <v>-18.899999999999999</v>
      </c>
      <c r="P37" s="41">
        <v>0.06</v>
      </c>
      <c r="Q37" s="41">
        <v>10.42</v>
      </c>
      <c r="R37" s="41">
        <v>0.06</v>
      </c>
      <c r="T37" s="51">
        <v>895.302345324371</v>
      </c>
      <c r="U37" s="44">
        <v>-16.668604964014254</v>
      </c>
      <c r="V37" s="44">
        <v>0.15383182493670233</v>
      </c>
      <c r="W37" s="44">
        <v>12.598144400548252</v>
      </c>
      <c r="X37" s="44">
        <v>0.48050659695829978</v>
      </c>
      <c r="AA37" s="62"/>
      <c r="AB37" s="64"/>
      <c r="AC37" s="62"/>
      <c r="AG37" s="62"/>
      <c r="AH37" s="65"/>
      <c r="AI37" s="65"/>
    </row>
    <row r="38" spans="2:35" x14ac:dyDescent="0.2">
      <c r="B38" s="37">
        <v>556.79999999999995</v>
      </c>
      <c r="C38" s="38">
        <v>-17.88</v>
      </c>
      <c r="D38" s="38">
        <v>0.17</v>
      </c>
      <c r="E38" s="38">
        <v>12.53</v>
      </c>
      <c r="F38" s="38">
        <v>0.28000000000000003</v>
      </c>
      <c r="H38" s="37">
        <v>762.17</v>
      </c>
      <c r="I38" s="38">
        <v>-17.350000000000001</v>
      </c>
      <c r="J38" s="38">
        <v>0.33</v>
      </c>
      <c r="K38" s="38">
        <v>11.05</v>
      </c>
      <c r="L38" s="38">
        <v>0.37</v>
      </c>
      <c r="P38" s="53"/>
      <c r="Q38" s="54"/>
      <c r="R38" s="53"/>
      <c r="T38" s="51">
        <v>899.49727170102403</v>
      </c>
      <c r="U38" s="44">
        <v>-16.758311496338109</v>
      </c>
      <c r="V38" s="44">
        <v>0.14857498933350044</v>
      </c>
      <c r="W38" s="44">
        <v>12.64379127896369</v>
      </c>
      <c r="X38" s="44">
        <v>0.46974655404740062</v>
      </c>
      <c r="AG38" s="62"/>
      <c r="AH38" s="65"/>
      <c r="AI38" s="65"/>
    </row>
    <row r="39" spans="2:35" x14ac:dyDescent="0.2">
      <c r="B39" s="37">
        <v>567.01</v>
      </c>
      <c r="C39" s="38">
        <v>-17.82</v>
      </c>
      <c r="D39" s="38">
        <v>0.16</v>
      </c>
      <c r="E39" s="38">
        <v>12.57</v>
      </c>
      <c r="F39" s="38">
        <v>0.25</v>
      </c>
      <c r="H39" s="37">
        <v>768.58</v>
      </c>
      <c r="I39" s="38">
        <v>-17.420000000000002</v>
      </c>
      <c r="J39" s="38">
        <v>0.34</v>
      </c>
      <c r="K39" s="38">
        <v>10.97</v>
      </c>
      <c r="L39" s="38">
        <v>0.36</v>
      </c>
      <c r="T39" s="51">
        <v>913.51938389704799</v>
      </c>
      <c r="U39" s="44">
        <v>-16.641800632272815</v>
      </c>
      <c r="V39" s="44">
        <v>0.1406540473128004</v>
      </c>
      <c r="W39" s="44">
        <v>12.450409578327822</v>
      </c>
      <c r="X39" s="44">
        <v>0.49764281990850101</v>
      </c>
      <c r="AG39" s="62"/>
      <c r="AH39" s="65"/>
      <c r="AI39" s="65"/>
    </row>
    <row r="40" spans="2:35" x14ac:dyDescent="0.2">
      <c r="B40" s="37">
        <v>578.14</v>
      </c>
      <c r="C40" s="38">
        <v>-17.78</v>
      </c>
      <c r="D40" s="38">
        <v>0.06</v>
      </c>
      <c r="E40" s="38">
        <v>12.61</v>
      </c>
      <c r="F40" s="38">
        <v>0.2</v>
      </c>
      <c r="H40" s="37">
        <v>776.33</v>
      </c>
      <c r="I40" s="38">
        <v>-17.5</v>
      </c>
      <c r="J40" s="38">
        <v>0.3</v>
      </c>
      <c r="K40" s="38">
        <v>10.91</v>
      </c>
      <c r="L40" s="38">
        <v>0.28000000000000003</v>
      </c>
      <c r="T40" s="51">
        <v>957.78497893121494</v>
      </c>
      <c r="U40" s="44">
        <v>-16.595990789561498</v>
      </c>
      <c r="V40" s="44">
        <v>0.15931693736759911</v>
      </c>
      <c r="W40" s="44">
        <v>12.436498860491618</v>
      </c>
      <c r="X40" s="44">
        <v>0.57649707445929899</v>
      </c>
      <c r="AG40" s="62"/>
      <c r="AH40" s="65"/>
      <c r="AI40" s="65"/>
    </row>
    <row r="41" spans="2:35" x14ac:dyDescent="0.2">
      <c r="B41" s="37">
        <v>593.66</v>
      </c>
      <c r="C41" s="38">
        <v>-17.809999999999999</v>
      </c>
      <c r="D41" s="38">
        <v>0.06</v>
      </c>
      <c r="E41" s="38">
        <v>12.61</v>
      </c>
      <c r="F41" s="38">
        <v>0.17</v>
      </c>
      <c r="H41" s="37">
        <v>786.58</v>
      </c>
      <c r="I41" s="38">
        <v>-17.53</v>
      </c>
      <c r="J41" s="38">
        <v>0.17</v>
      </c>
      <c r="K41" s="38">
        <v>10.88</v>
      </c>
      <c r="L41" s="38">
        <v>0.16</v>
      </c>
      <c r="T41" s="51">
        <v>991.73785172043904</v>
      </c>
      <c r="U41" s="44">
        <v>-16.605346741104452</v>
      </c>
      <c r="V41" s="44">
        <v>0.16993769361630129</v>
      </c>
      <c r="W41" s="44">
        <v>12.325789728291541</v>
      </c>
      <c r="X41" s="44">
        <v>0.51595880039739939</v>
      </c>
      <c r="AG41" s="62"/>
      <c r="AH41" s="65"/>
      <c r="AI41" s="65"/>
    </row>
    <row r="42" spans="2:35" x14ac:dyDescent="0.2">
      <c r="B42" s="37">
        <v>607.79</v>
      </c>
      <c r="C42" s="38">
        <v>-17.829999999999998</v>
      </c>
      <c r="D42" s="38">
        <v>0.04</v>
      </c>
      <c r="E42" s="38">
        <v>12.6</v>
      </c>
      <c r="F42" s="38">
        <v>0.13</v>
      </c>
      <c r="H42" s="37">
        <v>796.79</v>
      </c>
      <c r="I42" s="38">
        <v>-17.53</v>
      </c>
      <c r="J42" s="38">
        <v>0.08</v>
      </c>
      <c r="K42" s="38">
        <v>10.86</v>
      </c>
      <c r="L42" s="38">
        <v>0.1</v>
      </c>
      <c r="T42" s="51">
        <v>1017.6267868282999</v>
      </c>
      <c r="U42" s="44">
        <v>-16.6747718873883</v>
      </c>
      <c r="V42" s="44">
        <v>0.17476910185870054</v>
      </c>
      <c r="W42" s="44">
        <v>12.470950556467795</v>
      </c>
      <c r="X42" s="44">
        <v>0.53625648924360014</v>
      </c>
      <c r="AG42" s="62"/>
      <c r="AH42" s="65"/>
      <c r="AI42" s="65"/>
    </row>
    <row r="43" spans="2:35" x14ac:dyDescent="0.2">
      <c r="B43" s="37">
        <v>626.87</v>
      </c>
      <c r="C43" s="38">
        <v>-17.82</v>
      </c>
      <c r="D43" s="38">
        <v>0.09</v>
      </c>
      <c r="E43" s="38">
        <v>12.58</v>
      </c>
      <c r="F43" s="38">
        <v>0.08</v>
      </c>
      <c r="H43" s="37">
        <v>806.33</v>
      </c>
      <c r="I43" s="38">
        <v>-17.53</v>
      </c>
      <c r="J43" s="38">
        <v>0.1</v>
      </c>
      <c r="K43" s="38">
        <v>10.85</v>
      </c>
      <c r="L43" s="38">
        <v>0.11</v>
      </c>
      <c r="T43" s="51">
        <v>1042.69085211936</v>
      </c>
      <c r="U43" s="44">
        <v>-16.643944978812129</v>
      </c>
      <c r="V43" s="44">
        <v>0.18805285670599758</v>
      </c>
      <c r="W43" s="44">
        <v>12.14890994114327</v>
      </c>
      <c r="X43" s="44">
        <v>0.61405484898270046</v>
      </c>
      <c r="AG43" s="62"/>
      <c r="AH43" s="65"/>
      <c r="AI43" s="65"/>
    </row>
    <row r="44" spans="2:35" x14ac:dyDescent="0.2">
      <c r="B44" s="37">
        <v>647.87</v>
      </c>
      <c r="C44" s="38">
        <v>-17.829999999999998</v>
      </c>
      <c r="D44" s="38">
        <v>0.12</v>
      </c>
      <c r="E44" s="38">
        <v>12.58</v>
      </c>
      <c r="F44" s="38">
        <v>0.08</v>
      </c>
      <c r="H44" s="37">
        <v>818.21</v>
      </c>
      <c r="I44" s="38">
        <v>-17.53</v>
      </c>
      <c r="J44" s="38">
        <v>0.11</v>
      </c>
      <c r="K44" s="38">
        <v>10.84</v>
      </c>
      <c r="L44" s="38">
        <v>0.12</v>
      </c>
      <c r="T44" s="51">
        <v>1067.0045091858499</v>
      </c>
      <c r="U44" s="44">
        <v>-16.595990789561498</v>
      </c>
      <c r="V44" s="44">
        <v>0.19332042521019943</v>
      </c>
      <c r="W44" s="44">
        <v>12.132312595205645</v>
      </c>
      <c r="X44" s="44">
        <v>0.60011895270930005</v>
      </c>
      <c r="AG44" s="62"/>
      <c r="AH44" s="65"/>
      <c r="AI44" s="65"/>
    </row>
    <row r="45" spans="2:35" x14ac:dyDescent="0.2">
      <c r="B45" s="37">
        <v>663.68</v>
      </c>
      <c r="C45" s="38">
        <v>-17.850000000000001</v>
      </c>
      <c r="D45" s="38">
        <v>0.13</v>
      </c>
      <c r="E45" s="38">
        <v>12.56</v>
      </c>
      <c r="F45" s="38">
        <v>0.15</v>
      </c>
      <c r="H45" s="37">
        <v>827.97</v>
      </c>
      <c r="I45" s="38">
        <v>-17.53</v>
      </c>
      <c r="J45" s="38">
        <v>0.12</v>
      </c>
      <c r="K45" s="38">
        <v>10.83</v>
      </c>
      <c r="L45" s="38">
        <v>0.12</v>
      </c>
      <c r="T45" s="51">
        <v>1092.3820408377501</v>
      </c>
      <c r="U45" s="44">
        <v>-16.749017959238575</v>
      </c>
      <c r="V45" s="44">
        <v>0.18178578597130013</v>
      </c>
      <c r="W45" s="44">
        <v>11.935850197532851</v>
      </c>
      <c r="X45" s="44">
        <v>0.41224002150229921</v>
      </c>
      <c r="AG45" s="62"/>
      <c r="AH45" s="65"/>
      <c r="AI45" s="65"/>
    </row>
    <row r="46" spans="2:35" x14ac:dyDescent="0.2">
      <c r="B46" s="37">
        <v>681.19</v>
      </c>
      <c r="C46" s="38">
        <v>-17.88</v>
      </c>
      <c r="D46" s="38">
        <v>0.18</v>
      </c>
      <c r="E46" s="38">
        <v>12.53</v>
      </c>
      <c r="F46" s="38">
        <v>0.18</v>
      </c>
      <c r="H46" s="37">
        <v>831.27</v>
      </c>
      <c r="I46" s="38">
        <v>-17.53</v>
      </c>
      <c r="J46" s="38">
        <v>0.13</v>
      </c>
      <c r="K46" s="38">
        <v>10.83</v>
      </c>
      <c r="L46" s="38">
        <v>0.11</v>
      </c>
      <c r="T46" s="51">
        <v>1118.8891821613101</v>
      </c>
      <c r="U46" s="44">
        <v>-16.767950681986164</v>
      </c>
      <c r="V46" s="44">
        <v>0.16948929416809833</v>
      </c>
      <c r="W46" s="44">
        <v>12.039354132457579</v>
      </c>
      <c r="X46" s="44">
        <v>0.3260275012682996</v>
      </c>
      <c r="AG46" s="62"/>
      <c r="AH46" s="65"/>
      <c r="AI46" s="65"/>
    </row>
    <row r="47" spans="2:35" x14ac:dyDescent="0.2">
      <c r="B47" s="37">
        <v>699.5</v>
      </c>
      <c r="C47" s="38">
        <v>-17.899999999999999</v>
      </c>
      <c r="D47" s="38">
        <v>0.24</v>
      </c>
      <c r="E47" s="38">
        <v>12.49</v>
      </c>
      <c r="F47" s="38">
        <v>0.19</v>
      </c>
      <c r="H47" s="37">
        <v>834.55</v>
      </c>
      <c r="I47" s="38">
        <v>-17.53</v>
      </c>
      <c r="J47" s="38">
        <v>0.14000000000000001</v>
      </c>
      <c r="K47" s="38">
        <v>10.83</v>
      </c>
      <c r="L47" s="38">
        <v>0.11</v>
      </c>
      <c r="T47" s="51">
        <v>1147.74871830795</v>
      </c>
      <c r="U47" s="44">
        <v>-16.707203201721928</v>
      </c>
      <c r="V47" s="44">
        <v>0.17713354792619995</v>
      </c>
      <c r="W47" s="44">
        <v>11.799170362009189</v>
      </c>
      <c r="X47" s="44">
        <v>0.30225376082409916</v>
      </c>
      <c r="AG47" s="62"/>
      <c r="AH47" s="65"/>
      <c r="AI47" s="65"/>
    </row>
    <row r="48" spans="2:35" x14ac:dyDescent="0.2">
      <c r="B48" s="37">
        <v>712.45</v>
      </c>
      <c r="C48" s="38">
        <v>-17.93</v>
      </c>
      <c r="D48" s="38">
        <v>0.26</v>
      </c>
      <c r="E48" s="38">
        <v>12.45</v>
      </c>
      <c r="F48" s="38">
        <v>0.18</v>
      </c>
      <c r="H48" s="37">
        <v>853.72</v>
      </c>
      <c r="I48" s="38">
        <v>-17.510000000000002</v>
      </c>
      <c r="J48" s="38">
        <v>0.14000000000000001</v>
      </c>
      <c r="K48" s="38">
        <v>10.82</v>
      </c>
      <c r="L48" s="38">
        <v>0.11</v>
      </c>
      <c r="T48" s="51">
        <v>1178.95313103177</v>
      </c>
      <c r="U48" s="44">
        <v>-16.798126543415869</v>
      </c>
      <c r="V48" s="44">
        <v>0.17473469199070024</v>
      </c>
      <c r="W48" s="44">
        <v>11.915451775835805</v>
      </c>
      <c r="X48" s="44">
        <v>0.29697608678119991</v>
      </c>
      <c r="AG48" s="62"/>
      <c r="AH48" s="65"/>
      <c r="AI48" s="65"/>
    </row>
    <row r="49" spans="2:35" x14ac:dyDescent="0.2">
      <c r="B49" s="37">
        <v>724.95</v>
      </c>
      <c r="C49" s="38">
        <v>-17.98</v>
      </c>
      <c r="D49" s="38">
        <v>0.22</v>
      </c>
      <c r="E49" s="38">
        <v>12.42</v>
      </c>
      <c r="F49" s="38">
        <v>0.17</v>
      </c>
      <c r="H49" s="37">
        <v>877.28</v>
      </c>
      <c r="I49" s="38">
        <v>-17.489999999999998</v>
      </c>
      <c r="J49" s="38">
        <v>0.18</v>
      </c>
      <c r="K49" s="38">
        <v>10.79</v>
      </c>
      <c r="L49" s="38">
        <v>0.15</v>
      </c>
      <c r="T49" s="51">
        <v>1211.9080564832102</v>
      </c>
      <c r="U49" s="44">
        <v>-16.669677137283912</v>
      </c>
      <c r="V49" s="44">
        <v>0.22779266872590043</v>
      </c>
      <c r="W49" s="44">
        <v>11.880575264049018</v>
      </c>
      <c r="X49" s="44">
        <v>0.31031289168140042</v>
      </c>
      <c r="AG49" s="62"/>
      <c r="AH49" s="65"/>
      <c r="AI49" s="65"/>
    </row>
    <row r="50" spans="2:35" x14ac:dyDescent="0.2">
      <c r="B50" s="37">
        <v>737.14</v>
      </c>
      <c r="C50" s="38">
        <v>-18.02</v>
      </c>
      <c r="D50" s="38">
        <v>0.2</v>
      </c>
      <c r="E50" s="38">
        <v>12.41</v>
      </c>
      <c r="F50" s="38">
        <v>0.09</v>
      </c>
      <c r="H50" s="37">
        <v>893.53</v>
      </c>
      <c r="I50" s="38">
        <v>-17.46</v>
      </c>
      <c r="J50" s="38">
        <v>0.15</v>
      </c>
      <c r="K50" s="38">
        <v>10.76</v>
      </c>
      <c r="L50" s="38">
        <v>0.18</v>
      </c>
      <c r="T50" s="51">
        <v>1297.4035678069699</v>
      </c>
      <c r="U50" s="44">
        <v>-16.685482093663918</v>
      </c>
      <c r="V50" s="44">
        <v>0.26027155839569716</v>
      </c>
      <c r="W50" s="44">
        <v>12.116172231344644</v>
      </c>
      <c r="X50" s="44">
        <v>0.50741338946840031</v>
      </c>
      <c r="AG50" s="62"/>
      <c r="AH50" s="65"/>
      <c r="AI50" s="65"/>
    </row>
    <row r="51" spans="2:35" x14ac:dyDescent="0.2">
      <c r="B51" s="37">
        <v>747.47</v>
      </c>
      <c r="C51" s="38">
        <v>-18.03</v>
      </c>
      <c r="D51" s="38">
        <v>0.19</v>
      </c>
      <c r="E51" s="38">
        <v>12.4</v>
      </c>
      <c r="F51" s="38">
        <v>0.08</v>
      </c>
      <c r="H51" s="37">
        <v>897.02</v>
      </c>
      <c r="I51" s="38">
        <v>-17.440000000000001</v>
      </c>
      <c r="J51" s="38">
        <v>0.15</v>
      </c>
      <c r="K51" s="38">
        <v>10.76</v>
      </c>
      <c r="L51" s="38">
        <v>0.18</v>
      </c>
      <c r="T51" s="51">
        <v>1347.5239000000001</v>
      </c>
      <c r="U51" s="44">
        <v>-16.605346741104452</v>
      </c>
      <c r="V51" s="44">
        <v>0.2718066623377986</v>
      </c>
      <c r="W51" s="44">
        <v>11.946905184229619</v>
      </c>
      <c r="X51" s="44">
        <v>0.5962158000439004</v>
      </c>
      <c r="AG51" s="62"/>
      <c r="AH51" s="65"/>
      <c r="AI51" s="65"/>
    </row>
    <row r="52" spans="2:35" x14ac:dyDescent="0.2">
      <c r="B52" s="37">
        <v>753.28</v>
      </c>
      <c r="C52" s="38">
        <v>-18.05</v>
      </c>
      <c r="D52" s="38">
        <v>0.19</v>
      </c>
      <c r="E52" s="38">
        <v>12.4</v>
      </c>
      <c r="F52" s="38">
        <v>0.11</v>
      </c>
      <c r="H52" s="37">
        <v>900.42</v>
      </c>
      <c r="I52" s="38">
        <v>-17.43</v>
      </c>
      <c r="J52" s="38">
        <v>0.15</v>
      </c>
      <c r="K52" s="38">
        <v>10.76</v>
      </c>
      <c r="L52" s="38">
        <v>0.19</v>
      </c>
      <c r="T52" s="51">
        <v>1386.4492010527501</v>
      </c>
      <c r="U52" s="44">
        <v>-16.638584112463843</v>
      </c>
      <c r="V52" s="44">
        <v>0.27644874117009977</v>
      </c>
      <c r="W52" s="44">
        <v>11.856455293074253</v>
      </c>
      <c r="X52" s="44">
        <v>0.71747417461270047</v>
      </c>
      <c r="AG52" s="62"/>
      <c r="AH52" s="65"/>
      <c r="AI52" s="65"/>
    </row>
    <row r="53" spans="2:35" x14ac:dyDescent="0.2">
      <c r="B53" s="37">
        <v>762.41</v>
      </c>
      <c r="C53" s="38">
        <v>-18.07</v>
      </c>
      <c r="D53" s="38">
        <v>0.15</v>
      </c>
      <c r="E53" s="38">
        <v>12.37</v>
      </c>
      <c r="F53" s="38">
        <v>0.17</v>
      </c>
      <c r="H53" s="37">
        <v>913.18</v>
      </c>
      <c r="I53" s="38">
        <v>-17.399999999999999</v>
      </c>
      <c r="J53" s="38">
        <v>0.16</v>
      </c>
      <c r="K53" s="38">
        <v>10.74</v>
      </c>
      <c r="L53" s="38">
        <v>0.19</v>
      </c>
      <c r="T53" s="51">
        <v>1420.7229924435601</v>
      </c>
      <c r="U53" s="44">
        <v>-16.718683733118329</v>
      </c>
      <c r="V53" s="44">
        <v>0.27813576154519737</v>
      </c>
      <c r="W53" s="44">
        <v>12.30013136288998</v>
      </c>
      <c r="X53" s="44">
        <v>0.79241691478589971</v>
      </c>
      <c r="AG53" s="62"/>
      <c r="AH53" s="65"/>
      <c r="AI53" s="65"/>
    </row>
    <row r="54" spans="2:35" x14ac:dyDescent="0.2">
      <c r="B54" s="37">
        <v>774.28</v>
      </c>
      <c r="C54" s="38">
        <v>-18.09</v>
      </c>
      <c r="D54" s="38">
        <v>0.25</v>
      </c>
      <c r="E54" s="38">
        <v>12.33</v>
      </c>
      <c r="F54" s="38">
        <v>0.15</v>
      </c>
      <c r="H54" s="37">
        <v>924.99</v>
      </c>
      <c r="I54" s="38">
        <v>-17.39</v>
      </c>
      <c r="J54" s="38">
        <v>0.17</v>
      </c>
      <c r="K54" s="38">
        <v>10.68</v>
      </c>
      <c r="L54" s="38">
        <v>0.23</v>
      </c>
      <c r="T54" s="51">
        <v>1450.2585625898901</v>
      </c>
      <c r="U54" s="44">
        <v>-16.549593731082254</v>
      </c>
      <c r="V54" s="44">
        <v>0.30009036293620284</v>
      </c>
      <c r="W54" s="44">
        <v>12.264484802064013</v>
      </c>
      <c r="X54" s="44">
        <v>0.80771170083070132</v>
      </c>
      <c r="AG54" s="62"/>
      <c r="AH54" s="65"/>
      <c r="AI54" s="65"/>
    </row>
    <row r="55" spans="2:35" x14ac:dyDescent="0.2">
      <c r="B55" s="37">
        <v>788.74</v>
      </c>
      <c r="C55" s="38">
        <v>-18.100000000000001</v>
      </c>
      <c r="D55" s="38">
        <v>0.28000000000000003</v>
      </c>
      <c r="E55" s="38">
        <v>12.3</v>
      </c>
      <c r="F55" s="38">
        <v>0.18</v>
      </c>
      <c r="H55" s="37">
        <v>933.52</v>
      </c>
      <c r="I55" s="38">
        <v>-17.43</v>
      </c>
      <c r="J55" s="38">
        <v>0.22</v>
      </c>
      <c r="K55" s="38">
        <v>10.73</v>
      </c>
      <c r="L55" s="38">
        <v>0.28000000000000003</v>
      </c>
      <c r="T55" s="51">
        <v>1481.6012503418201</v>
      </c>
      <c r="U55" s="44">
        <v>-16.680036708269366</v>
      </c>
      <c r="V55" s="44">
        <v>0.25470752078840064</v>
      </c>
      <c r="W55" s="44">
        <v>12.538052192736311</v>
      </c>
      <c r="X55" s="44">
        <v>0.55960001385330038</v>
      </c>
      <c r="AG55" s="62"/>
      <c r="AH55" s="65"/>
      <c r="AI55" s="65"/>
    </row>
    <row r="56" spans="2:35" x14ac:dyDescent="0.2">
      <c r="B56" s="37">
        <v>792.21</v>
      </c>
      <c r="C56" s="38">
        <v>-18.100000000000001</v>
      </c>
      <c r="D56" s="38">
        <v>0.28999999999999998</v>
      </c>
      <c r="E56" s="38">
        <v>12.3</v>
      </c>
      <c r="F56" s="38">
        <v>0.19</v>
      </c>
      <c r="H56" s="37">
        <v>936.34</v>
      </c>
      <c r="I56" s="38">
        <v>-17.43</v>
      </c>
      <c r="J56" s="38">
        <v>0.25</v>
      </c>
      <c r="K56" s="38">
        <v>10.76</v>
      </c>
      <c r="L56" s="38">
        <v>0.28999999999999998</v>
      </c>
      <c r="T56" s="51">
        <v>1520.1987195720601</v>
      </c>
      <c r="U56" s="44">
        <v>-16.702133026012511</v>
      </c>
      <c r="V56" s="44">
        <v>0.22958400428990089</v>
      </c>
      <c r="W56" s="44">
        <v>12.482549901096924</v>
      </c>
      <c r="X56" s="44">
        <v>0.44676464134009919</v>
      </c>
      <c r="AG56" s="62"/>
      <c r="AH56" s="65"/>
      <c r="AI56" s="65"/>
    </row>
    <row r="57" spans="2:35" x14ac:dyDescent="0.2">
      <c r="B57" s="37">
        <v>802.63</v>
      </c>
      <c r="C57" s="38">
        <v>-18.09</v>
      </c>
      <c r="D57" s="38">
        <v>0.31</v>
      </c>
      <c r="E57" s="38">
        <v>12.3</v>
      </c>
      <c r="F57" s="38">
        <v>0.28000000000000003</v>
      </c>
      <c r="H57" s="37">
        <v>939.16</v>
      </c>
      <c r="I57" s="38">
        <v>-17.43</v>
      </c>
      <c r="J57" s="38">
        <v>0.27</v>
      </c>
      <c r="K57" s="38">
        <v>10.79</v>
      </c>
      <c r="L57" s="38">
        <v>0.28999999999999998</v>
      </c>
      <c r="T57" s="51">
        <v>1562.0392539453901</v>
      </c>
      <c r="U57" s="44">
        <v>-16.61372371161729</v>
      </c>
      <c r="V57" s="44">
        <v>0.22998998295240014</v>
      </c>
      <c r="W57" s="44">
        <v>12.727684729064036</v>
      </c>
      <c r="X57" s="44">
        <v>0.34756964107839927</v>
      </c>
      <c r="AG57" s="62"/>
      <c r="AH57" s="65"/>
      <c r="AI57" s="65"/>
    </row>
    <row r="58" spans="2:35" x14ac:dyDescent="0.2">
      <c r="B58" s="37">
        <v>811.15</v>
      </c>
      <c r="C58" s="38">
        <v>-18.09</v>
      </c>
      <c r="D58" s="38">
        <v>0.31</v>
      </c>
      <c r="E58" s="38">
        <v>12.28</v>
      </c>
      <c r="F58" s="38">
        <v>0.31</v>
      </c>
      <c r="H58" s="37">
        <v>941.99</v>
      </c>
      <c r="I58" s="38">
        <v>-17.43</v>
      </c>
      <c r="J58" s="38">
        <v>0.28000000000000003</v>
      </c>
      <c r="K58" s="38">
        <v>10.82</v>
      </c>
      <c r="L58" s="38">
        <v>0.28999999999999998</v>
      </c>
      <c r="T58" s="51">
        <v>1608.9377494625701</v>
      </c>
      <c r="U58" s="44">
        <v>-16.584975448980959</v>
      </c>
      <c r="V58" s="44">
        <v>0.2234919382786984</v>
      </c>
      <c r="W58" s="44">
        <v>12.432319600096749</v>
      </c>
      <c r="X58" s="44">
        <v>0.2731067716012987</v>
      </c>
      <c r="AG58" s="62"/>
      <c r="AH58" s="65"/>
      <c r="AI58" s="65"/>
    </row>
    <row r="59" spans="2:35" x14ac:dyDescent="0.2">
      <c r="B59" s="37">
        <v>813.44</v>
      </c>
      <c r="C59" s="38">
        <v>-18.03</v>
      </c>
      <c r="D59" s="38">
        <v>0.33</v>
      </c>
      <c r="E59" s="38">
        <v>12.27</v>
      </c>
      <c r="F59" s="38">
        <v>0.31</v>
      </c>
      <c r="H59" s="37">
        <v>947.7</v>
      </c>
      <c r="I59" s="38">
        <v>-17.420000000000002</v>
      </c>
      <c r="J59" s="38">
        <v>0.3</v>
      </c>
      <c r="K59" s="38">
        <v>10.85</v>
      </c>
      <c r="L59" s="38">
        <v>0.33</v>
      </c>
      <c r="T59" s="51">
        <v>1645.06327176677</v>
      </c>
      <c r="U59" s="44">
        <v>-16.592799172395377</v>
      </c>
      <c r="V59" s="44">
        <v>0.21722680385330051</v>
      </c>
      <c r="W59" s="44">
        <v>12.547046420267778</v>
      </c>
      <c r="X59" s="44">
        <v>0.26682251309090077</v>
      </c>
      <c r="AG59" s="62"/>
      <c r="AH59" s="65"/>
      <c r="AI59" s="65"/>
    </row>
    <row r="60" spans="2:35" x14ac:dyDescent="0.2">
      <c r="B60" s="37">
        <v>828.23</v>
      </c>
      <c r="C60" s="38">
        <v>-18.02</v>
      </c>
      <c r="D60" s="38">
        <v>0.33</v>
      </c>
      <c r="E60" s="38">
        <v>12.19</v>
      </c>
      <c r="F60" s="38">
        <v>0.28999999999999998</v>
      </c>
      <c r="H60" s="37">
        <v>950.59</v>
      </c>
      <c r="I60" s="38">
        <v>-17.420000000000002</v>
      </c>
      <c r="J60" s="38">
        <v>0.32</v>
      </c>
      <c r="K60" s="38">
        <v>10.85</v>
      </c>
      <c r="L60" s="38">
        <v>0.33</v>
      </c>
      <c r="T60" s="51">
        <v>1667.9725643403001</v>
      </c>
      <c r="U60" s="44">
        <v>-16.439159884307522</v>
      </c>
      <c r="V60" s="44">
        <v>0.20156177326740021</v>
      </c>
      <c r="W60" s="44">
        <v>12.49060952995243</v>
      </c>
      <c r="X60" s="44">
        <v>0.29235854669950001</v>
      </c>
      <c r="AG60" s="62"/>
      <c r="AH60" s="65"/>
      <c r="AI60" s="65"/>
    </row>
    <row r="61" spans="2:35" x14ac:dyDescent="0.2">
      <c r="B61" s="37">
        <v>830.76</v>
      </c>
      <c r="C61" s="38">
        <v>-17.989999999999998</v>
      </c>
      <c r="D61" s="38">
        <v>0.33</v>
      </c>
      <c r="E61" s="38">
        <v>12.19</v>
      </c>
      <c r="F61" s="38">
        <v>0.26</v>
      </c>
      <c r="H61" s="37">
        <v>959.45</v>
      </c>
      <c r="I61" s="38">
        <v>-17.41</v>
      </c>
      <c r="J61" s="38">
        <v>0.34</v>
      </c>
      <c r="K61" s="38">
        <v>10.85</v>
      </c>
      <c r="L61" s="38">
        <v>0.32</v>
      </c>
      <c r="T61" s="51">
        <v>1697.6457337658799</v>
      </c>
      <c r="U61" s="44">
        <v>-16.587119795520273</v>
      </c>
      <c r="V61" s="44">
        <v>0.18623928613830287</v>
      </c>
      <c r="W61" s="44">
        <v>12.591231527093592</v>
      </c>
      <c r="X61" s="44">
        <v>0.40132473779490141</v>
      </c>
      <c r="AG61" s="62"/>
      <c r="AH61" s="65"/>
      <c r="AI61" s="65"/>
    </row>
    <row r="62" spans="2:35" x14ac:dyDescent="0.2">
      <c r="B62" s="37">
        <v>838.25</v>
      </c>
      <c r="C62" s="38">
        <v>-17.97</v>
      </c>
      <c r="D62" s="38">
        <v>0.28999999999999998</v>
      </c>
      <c r="E62" s="38">
        <v>12.15</v>
      </c>
      <c r="F62" s="38">
        <v>0.21</v>
      </c>
      <c r="H62" s="37">
        <v>962.41</v>
      </c>
      <c r="I62" s="38">
        <v>-17.399999999999999</v>
      </c>
      <c r="J62" s="38">
        <v>0.34</v>
      </c>
      <c r="K62" s="38">
        <v>10.86</v>
      </c>
      <c r="L62" s="38">
        <v>0.27</v>
      </c>
      <c r="T62" s="51">
        <v>1740.87127400034</v>
      </c>
      <c r="U62" s="44">
        <v>-16.387695567363952</v>
      </c>
      <c r="V62" s="44">
        <v>0.15924009318180055</v>
      </c>
      <c r="W62" s="44">
        <v>12.514729500927192</v>
      </c>
      <c r="X62" s="44">
        <v>0.43761996495510047</v>
      </c>
      <c r="AG62" s="62"/>
      <c r="AH62" s="65"/>
      <c r="AI62" s="65"/>
    </row>
    <row r="63" spans="2:35" x14ac:dyDescent="0.2">
      <c r="B63" s="37">
        <v>847.56</v>
      </c>
      <c r="C63" s="38">
        <v>-18</v>
      </c>
      <c r="D63" s="38">
        <v>0.25</v>
      </c>
      <c r="E63" s="38">
        <v>12.14</v>
      </c>
      <c r="F63" s="38">
        <v>0.19</v>
      </c>
      <c r="H63" s="37">
        <v>968.32</v>
      </c>
      <c r="I63" s="38">
        <v>-17.37</v>
      </c>
      <c r="J63" s="38">
        <v>0.34</v>
      </c>
      <c r="K63" s="38">
        <v>10.89</v>
      </c>
      <c r="L63" s="38">
        <v>0.27</v>
      </c>
      <c r="T63" s="51">
        <v>1772.4275693731199</v>
      </c>
      <c r="U63" s="44">
        <v>-16.574713341787355</v>
      </c>
      <c r="V63" s="44">
        <v>0.14384465236710042</v>
      </c>
      <c r="W63" s="44">
        <v>12.709941874448809</v>
      </c>
      <c r="X63" s="44">
        <v>0.47764188997379975</v>
      </c>
      <c r="AG63" s="62"/>
      <c r="AH63" s="65"/>
      <c r="AI63" s="65"/>
    </row>
    <row r="64" spans="2:35" x14ac:dyDescent="0.2">
      <c r="B64" s="37">
        <v>855.44</v>
      </c>
      <c r="C64" s="38">
        <v>-18.059999999999999</v>
      </c>
      <c r="D64" s="38">
        <v>0.18</v>
      </c>
      <c r="E64" s="38">
        <v>12.14</v>
      </c>
      <c r="F64" s="38">
        <v>0.18</v>
      </c>
      <c r="H64" s="37">
        <v>971.27</v>
      </c>
      <c r="I64" s="38">
        <v>-17.36</v>
      </c>
      <c r="J64" s="38">
        <v>0.33</v>
      </c>
      <c r="K64" s="38">
        <v>10.9</v>
      </c>
      <c r="L64" s="38">
        <v>0.27</v>
      </c>
      <c r="T64" s="51">
        <v>1794.57987011872</v>
      </c>
      <c r="U64" s="44">
        <v>-16.4573868298917</v>
      </c>
      <c r="V64" s="44">
        <v>0.10657906933870009</v>
      </c>
      <c r="W64" s="44">
        <v>12.397144642425218</v>
      </c>
      <c r="X64" s="44">
        <v>0.48775220061940061</v>
      </c>
      <c r="AG64" s="62"/>
      <c r="AH64" s="65"/>
      <c r="AI64" s="65"/>
    </row>
    <row r="65" spans="2:35" x14ac:dyDescent="0.2">
      <c r="B65" s="37">
        <v>868.21</v>
      </c>
      <c r="C65" s="38">
        <v>-18.07</v>
      </c>
      <c r="D65" s="38">
        <v>0.19</v>
      </c>
      <c r="E65" s="38">
        <v>12.18</v>
      </c>
      <c r="F65" s="38">
        <v>0.18</v>
      </c>
      <c r="H65" s="37">
        <v>974.22</v>
      </c>
      <c r="I65" s="38">
        <v>-17.36</v>
      </c>
      <c r="J65" s="38">
        <v>0.32</v>
      </c>
      <c r="K65" s="38">
        <v>10.9</v>
      </c>
      <c r="L65" s="38">
        <v>0.26</v>
      </c>
      <c r="T65" s="51">
        <v>1809.5352865838602</v>
      </c>
      <c r="U65" s="44">
        <v>-16.521615937646985</v>
      </c>
      <c r="V65" s="44">
        <v>0.11359096995769846</v>
      </c>
      <c r="W65" s="44">
        <v>12.871213282247764</v>
      </c>
      <c r="X65" s="44">
        <v>0.48342837873870081</v>
      </c>
      <c r="AG65" s="62"/>
      <c r="AH65" s="65"/>
      <c r="AI65" s="65"/>
    </row>
    <row r="66" spans="2:35" x14ac:dyDescent="0.2">
      <c r="B66" s="37">
        <v>877.94</v>
      </c>
      <c r="C66" s="38">
        <v>-18.07</v>
      </c>
      <c r="D66" s="38">
        <v>0.2</v>
      </c>
      <c r="E66" s="38">
        <v>12.22</v>
      </c>
      <c r="F66" s="38">
        <v>0.21</v>
      </c>
      <c r="H66" s="37">
        <v>977.15</v>
      </c>
      <c r="I66" s="38">
        <v>-17.350000000000001</v>
      </c>
      <c r="J66" s="38">
        <v>0.3</v>
      </c>
      <c r="K66" s="38">
        <v>10.91</v>
      </c>
      <c r="L66" s="38">
        <v>0.26</v>
      </c>
      <c r="T66" s="51">
        <v>1820.2015786422201</v>
      </c>
      <c r="U66" s="44">
        <v>-16.519572879531843</v>
      </c>
      <c r="V66" s="44">
        <v>0.1343375921616996</v>
      </c>
      <c r="W66" s="44">
        <v>12.667489317100699</v>
      </c>
      <c r="X66" s="44">
        <v>0.47115082174970091</v>
      </c>
      <c r="AG66" s="62"/>
      <c r="AH66" s="65"/>
      <c r="AI66" s="65"/>
    </row>
    <row r="67" spans="2:35" x14ac:dyDescent="0.2">
      <c r="B67" s="37">
        <v>880.25</v>
      </c>
      <c r="C67" s="38">
        <v>-18.07</v>
      </c>
      <c r="D67" s="38">
        <v>0.22</v>
      </c>
      <c r="E67" s="38">
        <v>12.22</v>
      </c>
      <c r="F67" s="38">
        <v>0.22</v>
      </c>
      <c r="H67" s="37">
        <v>982.99</v>
      </c>
      <c r="I67" s="38">
        <v>-17.34</v>
      </c>
      <c r="J67" s="38">
        <v>0.13</v>
      </c>
      <c r="K67" s="38">
        <v>10.9</v>
      </c>
      <c r="L67" s="38">
        <v>0.18</v>
      </c>
      <c r="T67" s="51">
        <v>1833.0041743223599</v>
      </c>
      <c r="U67" s="44">
        <v>-16.510880998464923</v>
      </c>
      <c r="V67" s="44">
        <v>0.14870447758859839</v>
      </c>
      <c r="W67" s="44">
        <v>12.934797562735508</v>
      </c>
      <c r="X67" s="44">
        <v>0.42414385857260051</v>
      </c>
      <c r="AG67" s="62"/>
      <c r="AH67" s="65"/>
      <c r="AI67" s="65"/>
    </row>
    <row r="68" spans="2:35" x14ac:dyDescent="0.2">
      <c r="B68" s="37">
        <v>885.4</v>
      </c>
      <c r="C68" s="38">
        <v>-18.12</v>
      </c>
      <c r="D68" s="38">
        <v>0.22</v>
      </c>
      <c r="E68" s="38">
        <v>12.23</v>
      </c>
      <c r="F68" s="38">
        <v>0.25</v>
      </c>
      <c r="H68" s="37">
        <v>994.49</v>
      </c>
      <c r="I68" s="38">
        <v>-17.34</v>
      </c>
      <c r="J68" s="38">
        <v>0.16</v>
      </c>
      <c r="K68" s="38">
        <v>10.89</v>
      </c>
      <c r="L68" s="38">
        <v>0.14000000000000001</v>
      </c>
      <c r="T68" s="51">
        <v>1847.7640341322801</v>
      </c>
      <c r="U68" s="44">
        <v>-16.50777897356561</v>
      </c>
      <c r="V68" s="44">
        <v>0.15443361227039887</v>
      </c>
      <c r="W68" s="44">
        <v>12.800149157461902</v>
      </c>
      <c r="X68" s="44">
        <v>0.39122479524569975</v>
      </c>
      <c r="AG68" s="62"/>
      <c r="AH68" s="65"/>
      <c r="AI68" s="65"/>
    </row>
    <row r="69" spans="2:35" x14ac:dyDescent="0.2">
      <c r="B69" s="37">
        <v>897.33</v>
      </c>
      <c r="C69" s="38">
        <v>-18.14</v>
      </c>
      <c r="D69" s="38">
        <v>0.21</v>
      </c>
      <c r="E69" s="38">
        <v>12.23</v>
      </c>
      <c r="F69" s="38">
        <v>0.26</v>
      </c>
      <c r="H69" s="37">
        <v>997.32</v>
      </c>
      <c r="I69" s="38">
        <v>-17.34</v>
      </c>
      <c r="J69" s="38">
        <v>0.2</v>
      </c>
      <c r="K69" s="38">
        <v>10.89</v>
      </c>
      <c r="L69" s="38">
        <v>0.15</v>
      </c>
      <c r="T69" s="51">
        <v>1864.5467244317099</v>
      </c>
      <c r="U69" s="44">
        <v>-16.559101659611642</v>
      </c>
      <c r="V69" s="44">
        <v>0.15488071066960174</v>
      </c>
      <c r="W69" s="44">
        <v>12.913665389527457</v>
      </c>
      <c r="X69" s="44">
        <v>0.40300108827899983</v>
      </c>
      <c r="AG69" s="62"/>
      <c r="AH69" s="65"/>
      <c r="AI69" s="65"/>
    </row>
    <row r="70" spans="2:35" x14ac:dyDescent="0.2">
      <c r="B70" s="37">
        <v>900.55</v>
      </c>
      <c r="C70" s="38">
        <v>-18.18</v>
      </c>
      <c r="D70" s="38">
        <v>0.15</v>
      </c>
      <c r="E70" s="38">
        <v>12.22</v>
      </c>
      <c r="F70" s="38">
        <v>0.26</v>
      </c>
      <c r="H70" s="37">
        <v>1016.46</v>
      </c>
      <c r="I70" s="38">
        <v>-17.329999999999998</v>
      </c>
      <c r="J70" s="38">
        <v>0.25</v>
      </c>
      <c r="K70" s="38">
        <v>10.91</v>
      </c>
      <c r="L70" s="38">
        <v>0.16</v>
      </c>
      <c r="T70" s="51">
        <v>1883.7548703150999</v>
      </c>
      <c r="U70" s="44">
        <v>-16.455242483352382</v>
      </c>
      <c r="V70" s="44">
        <v>0.1561219940147005</v>
      </c>
      <c r="W70" s="44">
        <v>12.615229379988708</v>
      </c>
      <c r="X70" s="44">
        <v>0.42191703966120109</v>
      </c>
      <c r="AG70" s="62"/>
      <c r="AH70" s="65"/>
      <c r="AI70" s="65"/>
    </row>
    <row r="71" spans="2:35" x14ac:dyDescent="0.2">
      <c r="B71" s="37">
        <v>913.98</v>
      </c>
      <c r="C71" s="38">
        <v>-18.18</v>
      </c>
      <c r="D71" s="38">
        <v>0.06</v>
      </c>
      <c r="E71" s="38">
        <v>12.22</v>
      </c>
      <c r="F71" s="38">
        <v>0.26</v>
      </c>
      <c r="H71" s="37">
        <v>1026.72</v>
      </c>
      <c r="I71" s="38">
        <v>-17.309999999999999</v>
      </c>
      <c r="J71" s="38">
        <v>0.25</v>
      </c>
      <c r="K71" s="38">
        <v>10.93</v>
      </c>
      <c r="L71" s="38">
        <v>0.16</v>
      </c>
      <c r="T71" s="51">
        <v>1906.9284788433301</v>
      </c>
      <c r="U71" s="44">
        <v>-16.46619835813922</v>
      </c>
      <c r="V71" s="44">
        <v>0.1570507663134002</v>
      </c>
      <c r="W71" s="44">
        <v>12.93879499719394</v>
      </c>
      <c r="X71" s="44">
        <v>0.60015351339299983</v>
      </c>
      <c r="AG71" s="62"/>
      <c r="AH71" s="65"/>
      <c r="AI71" s="65"/>
    </row>
    <row r="72" spans="2:35" x14ac:dyDescent="0.2">
      <c r="B72" s="37">
        <v>927.48</v>
      </c>
      <c r="C72" s="38">
        <v>-18.170000000000002</v>
      </c>
      <c r="D72" s="38">
        <v>0.09</v>
      </c>
      <c r="E72" s="38">
        <v>12.23</v>
      </c>
      <c r="F72" s="38">
        <v>0.22</v>
      </c>
      <c r="H72" s="37">
        <v>1038.68</v>
      </c>
      <c r="I72" s="38">
        <v>-17.28</v>
      </c>
      <c r="J72" s="38">
        <v>0.26</v>
      </c>
      <c r="K72" s="38">
        <v>10.94</v>
      </c>
      <c r="L72" s="38">
        <v>0.15</v>
      </c>
      <c r="T72" s="51">
        <v>1932.09010474363</v>
      </c>
      <c r="U72" s="44">
        <v>-16.529954766181078</v>
      </c>
      <c r="V72" s="44">
        <v>0.16107566190959943</v>
      </c>
      <c r="W72" s="44">
        <v>12.930449481059163</v>
      </c>
      <c r="X72" s="44">
        <v>0.81482896372949831</v>
      </c>
      <c r="AG72" s="62"/>
      <c r="AH72" s="65"/>
      <c r="AI72" s="65"/>
    </row>
    <row r="73" spans="2:35" x14ac:dyDescent="0.2">
      <c r="B73" s="37">
        <v>950.63</v>
      </c>
      <c r="C73" s="38">
        <v>-18.170000000000002</v>
      </c>
      <c r="D73" s="38">
        <v>0.13</v>
      </c>
      <c r="E73" s="38">
        <v>12.21</v>
      </c>
      <c r="F73" s="38">
        <v>0.21</v>
      </c>
      <c r="H73" s="37">
        <v>1045.31</v>
      </c>
      <c r="I73" s="38">
        <v>-17.260000000000002</v>
      </c>
      <c r="J73" s="38">
        <v>0.25</v>
      </c>
      <c r="K73" s="38">
        <v>10.95</v>
      </c>
      <c r="L73" s="38">
        <v>0.13</v>
      </c>
      <c r="T73" s="51">
        <v>1952.59087063789</v>
      </c>
      <c r="U73" s="44">
        <v>-16.415572072375053</v>
      </c>
      <c r="V73" s="44">
        <v>0.15718396475120144</v>
      </c>
      <c r="W73" s="44">
        <v>12.755929210674834</v>
      </c>
      <c r="X73" s="44">
        <v>0.88989013383310045</v>
      </c>
      <c r="AG73" s="62"/>
      <c r="AH73" s="65"/>
      <c r="AI73" s="65"/>
    </row>
    <row r="74" spans="2:35" ht="17" thickBot="1" x14ac:dyDescent="0.25">
      <c r="B74" s="37">
        <v>959.1</v>
      </c>
      <c r="C74" s="38">
        <v>-18.170000000000002</v>
      </c>
      <c r="D74" s="38">
        <v>0.17</v>
      </c>
      <c r="E74" s="38">
        <v>12.2</v>
      </c>
      <c r="F74" s="38">
        <v>0.2</v>
      </c>
      <c r="H74" s="39">
        <v>1053.43</v>
      </c>
      <c r="I74" s="40">
        <v>-17.239999999999998</v>
      </c>
      <c r="J74" s="40">
        <v>0.26</v>
      </c>
      <c r="K74" s="40">
        <v>10.96</v>
      </c>
      <c r="L74" s="40">
        <v>0.11</v>
      </c>
      <c r="T74" s="51">
        <v>1971.9326025192402</v>
      </c>
      <c r="U74" s="44">
        <v>-16.489552027981428</v>
      </c>
      <c r="V74" s="44">
        <v>0.16635388341289925</v>
      </c>
      <c r="W74" s="44">
        <v>12.620254373941785</v>
      </c>
      <c r="X74" s="44">
        <v>0.9201909396900998</v>
      </c>
      <c r="AG74" s="62"/>
      <c r="AH74" s="65"/>
      <c r="AI74" s="65"/>
    </row>
    <row r="75" spans="2:35" x14ac:dyDescent="0.2">
      <c r="B75" s="37">
        <v>967.1</v>
      </c>
      <c r="C75" s="38">
        <v>-18.149999999999999</v>
      </c>
      <c r="D75" s="38">
        <v>0.18</v>
      </c>
      <c r="E75" s="38">
        <v>12.19</v>
      </c>
      <c r="F75" s="38">
        <v>0.19</v>
      </c>
      <c r="T75" s="51">
        <v>1994.92830808849</v>
      </c>
      <c r="U75" s="44">
        <v>-16.572368123461732</v>
      </c>
      <c r="V75" s="44">
        <v>0.17836812939309965</v>
      </c>
      <c r="W75" s="44">
        <v>12.280837130869454</v>
      </c>
      <c r="X75" s="44">
        <v>0.92231878582409976</v>
      </c>
      <c r="AG75" s="62"/>
      <c r="AH75" s="65"/>
      <c r="AI75" s="65"/>
    </row>
    <row r="76" spans="2:35" x14ac:dyDescent="0.2">
      <c r="B76" s="37">
        <v>974.84</v>
      </c>
      <c r="C76" s="38">
        <v>-18.13</v>
      </c>
      <c r="D76" s="38">
        <v>0.18</v>
      </c>
      <c r="E76" s="38">
        <v>12.18</v>
      </c>
      <c r="F76" s="38">
        <v>0.19</v>
      </c>
      <c r="T76" s="51">
        <v>2015.8043</v>
      </c>
      <c r="U76" s="44">
        <v>-16.509923320104924</v>
      </c>
      <c r="V76" s="44">
        <v>0.18553608339510319</v>
      </c>
      <c r="W76" s="44">
        <v>12.177049907280493</v>
      </c>
      <c r="X76" s="44">
        <v>0.89572288380930054</v>
      </c>
      <c r="AG76" s="62"/>
      <c r="AH76" s="65"/>
      <c r="AI76" s="65"/>
    </row>
    <row r="77" spans="2:35" x14ac:dyDescent="0.2">
      <c r="B77" s="37">
        <v>982.5</v>
      </c>
      <c r="C77" s="38">
        <v>-18.100000000000001</v>
      </c>
      <c r="D77" s="38">
        <v>0.16</v>
      </c>
      <c r="E77" s="38">
        <v>12.17</v>
      </c>
      <c r="F77" s="38">
        <v>0.2</v>
      </c>
      <c r="T77" s="51">
        <v>2029.9878338282701</v>
      </c>
      <c r="U77" s="44">
        <v>-16.498129414138692</v>
      </c>
      <c r="V77" s="44">
        <v>0.18643506544229993</v>
      </c>
      <c r="W77" s="44">
        <v>12.114739982262353</v>
      </c>
      <c r="X77" s="44">
        <v>0.81416123864640078</v>
      </c>
      <c r="AG77" s="62"/>
      <c r="AH77" s="65"/>
      <c r="AI77" s="65"/>
    </row>
    <row r="78" spans="2:35" x14ac:dyDescent="0.2">
      <c r="B78" s="37">
        <v>992.19</v>
      </c>
      <c r="C78" s="38">
        <v>-18.079999999999998</v>
      </c>
      <c r="D78" s="38">
        <v>0.13</v>
      </c>
      <c r="E78" s="38">
        <v>12.15</v>
      </c>
      <c r="F78" s="38">
        <v>0.22</v>
      </c>
      <c r="T78" s="51">
        <v>2040.3666452033801</v>
      </c>
      <c r="U78" s="44">
        <v>-16.534583305307049</v>
      </c>
      <c r="V78" s="44">
        <v>0.17508052810500274</v>
      </c>
      <c r="W78" s="44">
        <v>12.068510037894056</v>
      </c>
      <c r="X78" s="44">
        <v>0.66839352941999941</v>
      </c>
      <c r="AG78" s="62"/>
      <c r="AH78" s="65"/>
      <c r="AI78" s="65"/>
    </row>
    <row r="79" spans="2:35" x14ac:dyDescent="0.2">
      <c r="B79" s="37">
        <v>998.17</v>
      </c>
      <c r="C79" s="38">
        <v>-18.07</v>
      </c>
      <c r="D79" s="38">
        <v>0.09</v>
      </c>
      <c r="E79" s="38">
        <v>12.14</v>
      </c>
      <c r="F79" s="38">
        <v>0.22</v>
      </c>
      <c r="T79" s="51">
        <v>2047.7202700201999</v>
      </c>
      <c r="U79" s="44">
        <v>-16.613721146810363</v>
      </c>
      <c r="V79" s="44">
        <v>0.11004277699180065</v>
      </c>
      <c r="W79" s="44">
        <v>12.317872041434969</v>
      </c>
      <c r="X79" s="44">
        <v>0.54473226284109977</v>
      </c>
      <c r="AG79" s="62"/>
      <c r="AH79" s="65"/>
      <c r="AI79" s="65"/>
    </row>
    <row r="80" spans="2:35" x14ac:dyDescent="0.2">
      <c r="B80" s="37">
        <v>1006.5</v>
      </c>
      <c r="C80" s="38">
        <v>-18.07</v>
      </c>
      <c r="D80" s="38">
        <v>0.05</v>
      </c>
      <c r="E80" s="38">
        <v>12.13</v>
      </c>
      <c r="F80" s="38">
        <v>0.24</v>
      </c>
      <c r="T80" s="51">
        <v>2053.0332558668597</v>
      </c>
      <c r="U80" s="44">
        <v>-16.543160691464308</v>
      </c>
      <c r="V80" s="44">
        <v>0.10617264274180016</v>
      </c>
      <c r="W80" s="44">
        <v>12.198154881883413</v>
      </c>
      <c r="X80" s="44">
        <v>0.54153740372439962</v>
      </c>
      <c r="AG80" s="62"/>
      <c r="AH80" s="65"/>
      <c r="AI80" s="65"/>
    </row>
    <row r="81" spans="2:35" x14ac:dyDescent="0.2">
      <c r="B81" s="37">
        <v>1022.44</v>
      </c>
      <c r="C81" s="38">
        <v>-18.07</v>
      </c>
      <c r="D81" s="38">
        <v>0.06</v>
      </c>
      <c r="E81" s="38">
        <v>12.11</v>
      </c>
      <c r="F81" s="38">
        <v>0.2</v>
      </c>
      <c r="T81" s="51">
        <v>2056.4117278604404</v>
      </c>
      <c r="U81" s="44">
        <v>-16.514212013183553</v>
      </c>
      <c r="V81" s="44">
        <v>0.12319488562129877</v>
      </c>
      <c r="W81" s="44">
        <v>12.172024913327419</v>
      </c>
      <c r="X81" s="44">
        <v>0.27398492342079983</v>
      </c>
      <c r="AG81" s="62"/>
      <c r="AH81" s="65"/>
      <c r="AI81" s="65"/>
    </row>
    <row r="82" spans="2:35" x14ac:dyDescent="0.2">
      <c r="B82" s="37">
        <v>1032.6099999999999</v>
      </c>
      <c r="C82" s="38">
        <v>-18.09</v>
      </c>
      <c r="D82" s="38">
        <v>0.09</v>
      </c>
      <c r="E82" s="38">
        <v>12.09</v>
      </c>
      <c r="F82" s="38">
        <v>0.21</v>
      </c>
      <c r="T82" s="51">
        <v>2060.5423818168701</v>
      </c>
      <c r="U82" s="44">
        <v>-16.527078092419444</v>
      </c>
      <c r="V82" s="44">
        <v>0.13664974501100247</v>
      </c>
      <c r="W82" s="44">
        <v>12.099665000403125</v>
      </c>
      <c r="X82" s="44">
        <v>0.26239916515350004</v>
      </c>
      <c r="AG82" s="62"/>
      <c r="AH82" s="65"/>
      <c r="AI82" s="65"/>
    </row>
    <row r="83" spans="2:35" x14ac:dyDescent="0.2">
      <c r="B83" s="37">
        <v>1045.4100000000001</v>
      </c>
      <c r="C83" s="38">
        <v>-18.100000000000001</v>
      </c>
      <c r="D83" s="38">
        <v>0.17</v>
      </c>
      <c r="E83" s="38">
        <v>12.06</v>
      </c>
      <c r="F83" s="38">
        <v>0.23</v>
      </c>
      <c r="T83" s="51">
        <v>2067.8466782311598</v>
      </c>
      <c r="U83" s="44">
        <v>-16.600997139626166</v>
      </c>
      <c r="V83" s="44">
        <v>0.14233639398709741</v>
      </c>
      <c r="W83" s="44">
        <v>12.19075221327766</v>
      </c>
      <c r="X83" s="44">
        <v>0.26218389048350055</v>
      </c>
      <c r="AG83" s="62"/>
      <c r="AH83" s="65"/>
      <c r="AI83" s="65"/>
    </row>
    <row r="84" spans="2:35" x14ac:dyDescent="0.2">
      <c r="B84" s="37">
        <v>1063.82</v>
      </c>
      <c r="C84" s="38">
        <v>-18.14</v>
      </c>
      <c r="D84" s="38">
        <v>0.23</v>
      </c>
      <c r="E84" s="38">
        <v>12.02</v>
      </c>
      <c r="F84" s="38">
        <v>0.24</v>
      </c>
      <c r="T84" s="51">
        <v>2073.71358684607</v>
      </c>
      <c r="U84" s="44">
        <v>-16.508851146835266</v>
      </c>
      <c r="V84" s="44">
        <v>0.14562235274649993</v>
      </c>
      <c r="W84" s="44">
        <v>12.020270095944527</v>
      </c>
      <c r="X84" s="44">
        <v>0.25445053695730024</v>
      </c>
      <c r="AG84" s="62"/>
      <c r="AH84" s="65"/>
      <c r="AI84" s="65"/>
    </row>
    <row r="85" spans="2:35" x14ac:dyDescent="0.2">
      <c r="B85" s="37">
        <v>1085.6600000000001</v>
      </c>
      <c r="C85" s="38">
        <v>-18.239999999999998</v>
      </c>
      <c r="D85" s="38">
        <v>0.19</v>
      </c>
      <c r="E85" s="38">
        <v>11.98</v>
      </c>
      <c r="F85" s="38">
        <v>0.23</v>
      </c>
      <c r="T85" s="51">
        <v>2077.3827404610897</v>
      </c>
      <c r="U85" s="44">
        <v>-16.560315463778835</v>
      </c>
      <c r="V85" s="44">
        <v>0.16041781231820096</v>
      </c>
      <c r="W85" s="44">
        <v>12.202174877045874</v>
      </c>
      <c r="X85" s="44">
        <v>0.21920188228100024</v>
      </c>
      <c r="AG85" s="62"/>
      <c r="AH85" s="65"/>
      <c r="AI85" s="65"/>
    </row>
    <row r="86" spans="2:35" x14ac:dyDescent="0.2">
      <c r="B86" s="37">
        <v>1130.2</v>
      </c>
      <c r="C86" s="38">
        <v>-18.25</v>
      </c>
      <c r="D86" s="38">
        <v>0.18</v>
      </c>
      <c r="E86" s="38">
        <v>12.01</v>
      </c>
      <c r="F86" s="38">
        <v>0.13</v>
      </c>
      <c r="T86" s="51">
        <v>2081.1910417887098</v>
      </c>
      <c r="U86" s="44">
        <v>-16.621429340149316</v>
      </c>
      <c r="V86" s="44">
        <v>0.18218316775219989</v>
      </c>
      <c r="W86" s="44">
        <v>12.105694993146816</v>
      </c>
      <c r="X86" s="44">
        <v>0.19624191120889911</v>
      </c>
      <c r="AG86" s="62"/>
      <c r="AH86" s="65"/>
      <c r="AI86" s="65"/>
    </row>
    <row r="87" spans="2:35" x14ac:dyDescent="0.2">
      <c r="B87" s="37">
        <v>1148.1600000000001</v>
      </c>
      <c r="C87" s="38">
        <v>-18.239999999999998</v>
      </c>
      <c r="D87" s="38">
        <v>0.17</v>
      </c>
      <c r="E87" s="38">
        <v>12</v>
      </c>
      <c r="F87" s="38">
        <v>0.23</v>
      </c>
      <c r="T87" s="51">
        <v>2085.4559127256498</v>
      </c>
      <c r="U87" s="44">
        <v>-16.659315505887058</v>
      </c>
      <c r="V87" s="44">
        <v>0.20293916055289785</v>
      </c>
      <c r="W87" s="44">
        <v>12.220780519141593</v>
      </c>
      <c r="X87" s="44">
        <v>0.20070335781799997</v>
      </c>
      <c r="AG87" s="62"/>
      <c r="AH87" s="65"/>
      <c r="AI87" s="65"/>
    </row>
    <row r="88" spans="2:35" x14ac:dyDescent="0.2">
      <c r="B88" s="37">
        <v>1159.79</v>
      </c>
      <c r="C88" s="38">
        <v>-18.239999999999998</v>
      </c>
      <c r="D88" s="38">
        <v>0.17</v>
      </c>
      <c r="E88" s="38">
        <v>11.96</v>
      </c>
      <c r="F88" s="38">
        <v>0.25</v>
      </c>
      <c r="T88" s="51">
        <v>2088.8894080518598</v>
      </c>
      <c r="U88" s="44">
        <v>-16.559243290509176</v>
      </c>
      <c r="V88" s="44">
        <v>0.21783721085460073</v>
      </c>
      <c r="W88" s="44">
        <v>12.198154881883413</v>
      </c>
      <c r="X88" s="44">
        <v>0.19683571928449872</v>
      </c>
      <c r="AG88" s="62"/>
      <c r="AH88" s="65"/>
      <c r="AI88" s="65"/>
    </row>
    <row r="89" spans="2:35" x14ac:dyDescent="0.2">
      <c r="B89" s="37">
        <v>1163.72</v>
      </c>
      <c r="C89" s="38">
        <v>-18.239999999999998</v>
      </c>
      <c r="D89" s="38">
        <v>0.19</v>
      </c>
      <c r="E89" s="38">
        <v>11.94</v>
      </c>
      <c r="F89" s="38">
        <v>0.25</v>
      </c>
      <c r="T89" s="51">
        <v>2091.6032996149497</v>
      </c>
      <c r="U89" s="44">
        <v>-16.599985874756165</v>
      </c>
      <c r="V89" s="44">
        <v>0.21859030828910164</v>
      </c>
      <c r="W89" s="44">
        <v>12.171019914536803</v>
      </c>
      <c r="X89" s="44">
        <v>0.18690262207690012</v>
      </c>
      <c r="AG89" s="62"/>
      <c r="AH89" s="65"/>
      <c r="AI89" s="65"/>
    </row>
    <row r="90" spans="2:35" x14ac:dyDescent="0.2">
      <c r="B90" s="37">
        <v>1179.47</v>
      </c>
      <c r="C90" s="38">
        <v>-18.2</v>
      </c>
      <c r="D90" s="38">
        <v>0.2</v>
      </c>
      <c r="E90" s="38">
        <v>11.88</v>
      </c>
      <c r="F90" s="38">
        <v>0.24</v>
      </c>
      <c r="T90" s="51">
        <v>2094.3604077144901</v>
      </c>
      <c r="U90" s="44">
        <v>-16.639656285733498</v>
      </c>
      <c r="V90" s="44">
        <v>0.21461331522079874</v>
      </c>
      <c r="W90" s="44">
        <v>12.061475046359748</v>
      </c>
      <c r="X90" s="44">
        <v>0.18048228701960056</v>
      </c>
      <c r="AG90" s="62"/>
      <c r="AH90" s="65"/>
      <c r="AI90" s="65"/>
    </row>
    <row r="91" spans="2:35" x14ac:dyDescent="0.2">
      <c r="B91" s="37">
        <v>1195.05</v>
      </c>
      <c r="C91" s="38">
        <v>-18.14</v>
      </c>
      <c r="D91" s="38">
        <v>0.18</v>
      </c>
      <c r="E91" s="38">
        <v>11.86</v>
      </c>
      <c r="F91" s="38">
        <v>0.18</v>
      </c>
      <c r="T91" s="51">
        <v>2097.0532055437402</v>
      </c>
      <c r="U91" s="44">
        <v>-16.738840550788279</v>
      </c>
      <c r="V91" s="44">
        <v>0.19302813550550013</v>
      </c>
      <c r="W91" s="44">
        <v>12.363915443759662</v>
      </c>
      <c r="X91" s="44">
        <v>0.18202922493030016</v>
      </c>
      <c r="AG91" s="62"/>
      <c r="AH91" s="65"/>
      <c r="AI91" s="65"/>
    </row>
    <row r="92" spans="2:35" x14ac:dyDescent="0.2">
      <c r="B92" s="37">
        <v>1210.07</v>
      </c>
      <c r="C92" s="38">
        <v>-18.13</v>
      </c>
      <c r="D92" s="38">
        <v>0.14000000000000001</v>
      </c>
      <c r="E92" s="38">
        <v>11.88</v>
      </c>
      <c r="F92" s="38">
        <v>0.18</v>
      </c>
      <c r="T92" s="51">
        <v>2098.0931050838899</v>
      </c>
      <c r="U92" s="44">
        <v>-16.669677137283912</v>
      </c>
      <c r="V92" s="44">
        <v>0.15741044517890046</v>
      </c>
      <c r="W92" s="44">
        <v>12.250414818995402</v>
      </c>
      <c r="X92" s="44">
        <v>0.17589553865250096</v>
      </c>
      <c r="AG92" s="62"/>
      <c r="AH92" s="65"/>
      <c r="AI92" s="65"/>
    </row>
    <row r="93" spans="2:35" x14ac:dyDescent="0.2">
      <c r="B93" s="37">
        <v>1224.1600000000001</v>
      </c>
      <c r="C93" s="38">
        <v>-18.14</v>
      </c>
      <c r="D93" s="38">
        <v>0.14000000000000001</v>
      </c>
      <c r="E93" s="38">
        <v>11.89</v>
      </c>
      <c r="F93" s="38">
        <v>0.2</v>
      </c>
      <c r="T93" s="51">
        <v>2100.0497408101501</v>
      </c>
      <c r="U93" s="44">
        <v>-16.750504224040458</v>
      </c>
      <c r="V93" s="44">
        <v>6.4213891803198919E-2</v>
      </c>
      <c r="W93" s="44">
        <v>12.157721076827336</v>
      </c>
      <c r="X93" s="44">
        <v>0.25219215414859875</v>
      </c>
      <c r="AG93" s="62"/>
      <c r="AH93" s="65"/>
      <c r="AI93" s="65"/>
    </row>
    <row r="94" spans="2:35" x14ac:dyDescent="0.2">
      <c r="B94" s="37">
        <v>1236.95</v>
      </c>
      <c r="C94" s="38">
        <v>-18.18</v>
      </c>
      <c r="D94" s="38">
        <v>0.14000000000000001</v>
      </c>
      <c r="E94" s="38">
        <v>11.89</v>
      </c>
      <c r="F94" s="38">
        <v>0.21</v>
      </c>
      <c r="T94" s="51">
        <v>2101.5108246539198</v>
      </c>
      <c r="U94" s="44">
        <v>-16.738840550788279</v>
      </c>
      <c r="V94" s="44">
        <v>3.859046137110056E-2</v>
      </c>
      <c r="W94" s="44">
        <v>12.320874872021363</v>
      </c>
      <c r="X94" s="44">
        <v>0.27366266798589933</v>
      </c>
      <c r="AG94" s="62"/>
      <c r="AH94" s="65"/>
      <c r="AI94" s="65"/>
    </row>
    <row r="95" spans="2:35" x14ac:dyDescent="0.2">
      <c r="B95" s="37">
        <v>1248.05</v>
      </c>
      <c r="C95" s="38">
        <v>-18.21</v>
      </c>
      <c r="D95" s="38">
        <v>0.1</v>
      </c>
      <c r="E95" s="38">
        <v>11.88</v>
      </c>
      <c r="F95" s="38">
        <v>0.22</v>
      </c>
      <c r="T95" s="51">
        <v>2103.0429798598502</v>
      </c>
      <c r="U95" s="44">
        <v>-16.74414222044836</v>
      </c>
      <c r="V95" s="44">
        <v>5.7459596242900091E-2</v>
      </c>
      <c r="W95" s="44">
        <v>12.404954128440369</v>
      </c>
      <c r="X95" s="44">
        <v>0.42552032053679945</v>
      </c>
      <c r="AG95" s="62"/>
      <c r="AH95" s="65"/>
      <c r="AI95" s="65"/>
    </row>
    <row r="96" spans="2:35" x14ac:dyDescent="0.2">
      <c r="B96" s="37">
        <v>1258.01</v>
      </c>
      <c r="C96" s="38">
        <v>-18.21</v>
      </c>
      <c r="D96" s="38">
        <v>0.06</v>
      </c>
      <c r="E96" s="38">
        <v>11.87</v>
      </c>
      <c r="F96" s="38">
        <v>0.31</v>
      </c>
      <c r="T96" s="51">
        <v>2103.6344320031103</v>
      </c>
      <c r="U96" s="44">
        <v>-16.740961218652313</v>
      </c>
      <c r="V96" s="44">
        <v>6.6389435867002078E-2</v>
      </c>
      <c r="W96" s="44">
        <v>12.455001304880255</v>
      </c>
      <c r="X96" s="44">
        <v>0.3831278345040996</v>
      </c>
      <c r="AG96" s="62"/>
      <c r="AH96" s="65"/>
      <c r="AI96" s="65"/>
    </row>
    <row r="97" spans="2:35" x14ac:dyDescent="0.2">
      <c r="B97" s="37">
        <v>1268.7</v>
      </c>
      <c r="C97" s="38">
        <v>-18.21</v>
      </c>
      <c r="D97" s="38">
        <v>0.09</v>
      </c>
      <c r="E97" s="38">
        <v>11.87</v>
      </c>
      <c r="F97" s="38">
        <v>0.4</v>
      </c>
      <c r="T97" s="51">
        <v>2105.5237090034898</v>
      </c>
      <c r="U97" s="44">
        <v>-16.793103088971797</v>
      </c>
      <c r="V97" s="44">
        <v>3.2229258204498734E-2</v>
      </c>
      <c r="W97" s="44">
        <v>12.699330099422703</v>
      </c>
      <c r="X97" s="44">
        <v>0.30752252925379864</v>
      </c>
      <c r="AG97" s="62"/>
      <c r="AH97" s="65"/>
      <c r="AI97" s="65"/>
    </row>
    <row r="98" spans="2:35" x14ac:dyDescent="0.2">
      <c r="B98" s="37">
        <v>1279.83</v>
      </c>
      <c r="C98" s="38">
        <v>-18.2</v>
      </c>
      <c r="D98" s="38">
        <v>0.11</v>
      </c>
      <c r="E98" s="38">
        <v>11.87</v>
      </c>
      <c r="F98" s="38">
        <v>0.43</v>
      </c>
      <c r="T98" s="51">
        <v>2106.2398979950999</v>
      </c>
      <c r="U98" s="44">
        <v>-16.80882259030135</v>
      </c>
      <c r="V98" s="44">
        <v>3.6290269354697813E-2</v>
      </c>
      <c r="W98" s="44">
        <v>12.494038102503366</v>
      </c>
      <c r="X98" s="44">
        <v>0.22479350275109944</v>
      </c>
      <c r="AG98" s="62"/>
      <c r="AH98" s="65"/>
      <c r="AI98" s="65"/>
    </row>
    <row r="99" spans="2:35" x14ac:dyDescent="0.2">
      <c r="B99" s="37">
        <v>1291.02</v>
      </c>
      <c r="C99" s="38">
        <v>-18.18</v>
      </c>
      <c r="D99" s="38">
        <v>0.15</v>
      </c>
      <c r="E99" s="38">
        <v>11.89</v>
      </c>
      <c r="F99" s="38">
        <v>0.44</v>
      </c>
      <c r="T99" s="51">
        <v>2119.3484222224401</v>
      </c>
      <c r="U99" s="44">
        <v>-16.807762256369333</v>
      </c>
      <c r="V99" s="44">
        <v>5.6660975393899804E-2</v>
      </c>
      <c r="W99" s="44">
        <v>12.696228695320501</v>
      </c>
      <c r="X99" s="44">
        <v>0.26484322188430021</v>
      </c>
      <c r="AG99" s="62"/>
      <c r="AH99" s="65"/>
      <c r="AI99" s="65"/>
    </row>
    <row r="100" spans="2:35" x14ac:dyDescent="0.2">
      <c r="B100" s="37">
        <v>1301.8900000000001</v>
      </c>
      <c r="C100" s="38">
        <v>-18.16</v>
      </c>
      <c r="D100" s="38">
        <v>0.17</v>
      </c>
      <c r="E100" s="38">
        <v>11.92</v>
      </c>
      <c r="F100" s="38">
        <v>0.48</v>
      </c>
      <c r="T100" s="51">
        <v>2129.8553606321802</v>
      </c>
      <c r="U100" s="44">
        <v>-16.789736579525059</v>
      </c>
      <c r="V100" s="44">
        <v>7.1096070241001286E-2</v>
      </c>
      <c r="W100" s="44">
        <v>12.769297572922735</v>
      </c>
      <c r="X100" s="44">
        <v>0.27413742176150002</v>
      </c>
      <c r="AG100" s="62"/>
      <c r="AH100" s="65"/>
      <c r="AI100" s="65"/>
    </row>
    <row r="101" spans="2:35" x14ac:dyDescent="0.2">
      <c r="B101" s="37">
        <v>1312.25</v>
      </c>
      <c r="C101" s="38">
        <v>-18.14</v>
      </c>
      <c r="D101" s="38">
        <v>0.17</v>
      </c>
      <c r="E101" s="38">
        <v>11.95</v>
      </c>
      <c r="F101" s="38">
        <v>0.51</v>
      </c>
      <c r="T101" s="51">
        <v>2138.7965196985401</v>
      </c>
      <c r="U101" s="44">
        <v>-16.751564557972475</v>
      </c>
      <c r="V101" s="44">
        <v>0.1122244515460018</v>
      </c>
      <c r="W101" s="44">
        <v>12.560100375404012</v>
      </c>
      <c r="X101" s="44">
        <v>0.45919665165119916</v>
      </c>
      <c r="AG101" s="62"/>
      <c r="AH101" s="65"/>
      <c r="AI101" s="65"/>
    </row>
    <row r="102" spans="2:35" x14ac:dyDescent="0.2">
      <c r="B102" s="37">
        <v>1323.09</v>
      </c>
      <c r="C102" s="38">
        <v>-18.13</v>
      </c>
      <c r="D102" s="38">
        <v>0.22</v>
      </c>
      <c r="E102" s="38">
        <v>11.99</v>
      </c>
      <c r="F102" s="38">
        <v>0.52</v>
      </c>
      <c r="T102" s="51">
        <v>2150.3854153971802</v>
      </c>
      <c r="U102" s="44">
        <v>-16.80882259030135</v>
      </c>
      <c r="V102" s="44">
        <v>0.12596029342009984</v>
      </c>
      <c r="W102" s="44">
        <v>12.593131511854338</v>
      </c>
      <c r="X102" s="44">
        <v>0.89749966878439835</v>
      </c>
      <c r="AG102" s="62"/>
      <c r="AH102" s="65"/>
      <c r="AI102" s="65"/>
    </row>
    <row r="103" spans="2:35" x14ac:dyDescent="0.2">
      <c r="B103" s="37">
        <v>1334.56</v>
      </c>
      <c r="C103" s="38">
        <v>-18.14</v>
      </c>
      <c r="D103" s="38">
        <v>0.24</v>
      </c>
      <c r="E103" s="38">
        <v>12.04</v>
      </c>
      <c r="F103" s="38">
        <v>0.54</v>
      </c>
      <c r="T103" s="51">
        <v>2160.4592925234401</v>
      </c>
      <c r="U103" s="44">
        <v>-16.790796913457076</v>
      </c>
      <c r="V103" s="44">
        <v>0.16453917998100209</v>
      </c>
      <c r="W103" s="44">
        <v>12.40895790255556</v>
      </c>
      <c r="X103" s="44">
        <v>0.88823266334939888</v>
      </c>
      <c r="AG103" s="62"/>
      <c r="AH103" s="65"/>
      <c r="AI103" s="65"/>
    </row>
    <row r="104" spans="2:35" x14ac:dyDescent="0.2">
      <c r="B104" s="37">
        <v>1346.63</v>
      </c>
      <c r="C104" s="38">
        <v>-18.149999999999999</v>
      </c>
      <c r="D104" s="38">
        <v>0.25</v>
      </c>
      <c r="E104" s="38">
        <v>12.09</v>
      </c>
      <c r="F104" s="38">
        <v>0.55000000000000004</v>
      </c>
      <c r="T104" s="51">
        <v>2166.35295565038</v>
      </c>
      <c r="U104" s="44">
        <v>-16.830029268941676</v>
      </c>
      <c r="V104" s="44">
        <v>0.19334038742699988</v>
      </c>
      <c r="W104" s="44">
        <v>12.296852227330216</v>
      </c>
      <c r="X104" s="44">
        <v>0.83829695538659976</v>
      </c>
      <c r="AG104" s="62"/>
      <c r="AH104" s="65"/>
      <c r="AI104" s="65"/>
    </row>
    <row r="105" spans="2:35" x14ac:dyDescent="0.2">
      <c r="B105" s="37">
        <v>1356.05</v>
      </c>
      <c r="C105" s="38">
        <v>-18.149999999999999</v>
      </c>
      <c r="D105" s="38">
        <v>0.25</v>
      </c>
      <c r="E105" s="38">
        <v>12.13</v>
      </c>
      <c r="F105" s="38">
        <v>0.55000000000000004</v>
      </c>
      <c r="T105" s="51">
        <v>2169.9345246202001</v>
      </c>
      <c r="U105" s="44">
        <v>-16.725056209672069</v>
      </c>
      <c r="V105" s="44">
        <v>0.19833196715530121</v>
      </c>
      <c r="W105" s="44">
        <v>12.391941862566</v>
      </c>
      <c r="X105" s="44">
        <v>0.81931221557159972</v>
      </c>
      <c r="AG105" s="62"/>
      <c r="AH105" s="65"/>
      <c r="AI105" s="65"/>
    </row>
    <row r="106" spans="2:35" x14ac:dyDescent="0.2">
      <c r="B106" s="37">
        <v>1359.26</v>
      </c>
      <c r="C106" s="38">
        <v>-18.18</v>
      </c>
      <c r="D106" s="38">
        <v>0.25</v>
      </c>
      <c r="E106" s="38">
        <v>12.14</v>
      </c>
      <c r="F106" s="38">
        <v>0.55000000000000004</v>
      </c>
      <c r="T106" s="51">
        <v>2174.6589724938599</v>
      </c>
      <c r="U106" s="44">
        <v>-16.765348899088686</v>
      </c>
      <c r="V106" s="44">
        <v>0.20090910224450198</v>
      </c>
      <c r="W106" s="44">
        <v>12.223783349727986</v>
      </c>
      <c r="X106" s="44">
        <v>0.82773550351939917</v>
      </c>
      <c r="AG106" s="62"/>
      <c r="AH106" s="65"/>
      <c r="AI106" s="65"/>
    </row>
    <row r="107" spans="2:35" x14ac:dyDescent="0.2">
      <c r="B107" s="37">
        <v>1372.44</v>
      </c>
      <c r="C107" s="38">
        <v>-18.2</v>
      </c>
      <c r="D107" s="38">
        <v>0.25</v>
      </c>
      <c r="E107" s="38">
        <v>12.18</v>
      </c>
      <c r="F107" s="38">
        <v>0.54</v>
      </c>
      <c r="T107" s="51">
        <v>2178.4405440795699</v>
      </c>
      <c r="U107" s="44">
        <v>-16.846994611853937</v>
      </c>
      <c r="V107" s="44">
        <v>0.20599803758710067</v>
      </c>
      <c r="W107" s="44">
        <v>11.882461606407968</v>
      </c>
      <c r="X107" s="44">
        <v>0.84283799139849869</v>
      </c>
      <c r="AG107" s="62"/>
      <c r="AH107" s="65"/>
      <c r="AI107" s="65"/>
    </row>
    <row r="108" spans="2:35" x14ac:dyDescent="0.2">
      <c r="B108" s="37">
        <v>1386.12</v>
      </c>
      <c r="C108" s="38">
        <v>-18.22</v>
      </c>
      <c r="D108" s="38">
        <v>0.23</v>
      </c>
      <c r="E108" s="38">
        <v>12.21</v>
      </c>
      <c r="F108" s="38">
        <v>0.51</v>
      </c>
      <c r="T108" s="51">
        <v>2185.2720320477501</v>
      </c>
      <c r="U108" s="44">
        <v>-16.870321958358293</v>
      </c>
      <c r="V108" s="44">
        <v>0.20616975130899817</v>
      </c>
      <c r="W108" s="44">
        <v>11.863443679360811</v>
      </c>
      <c r="X108" s="44">
        <v>0.84548736967609983</v>
      </c>
      <c r="AG108" s="62"/>
      <c r="AH108" s="65"/>
      <c r="AI108" s="65"/>
    </row>
    <row r="109" spans="2:35" x14ac:dyDescent="0.2">
      <c r="B109" s="37">
        <v>1400.28</v>
      </c>
      <c r="C109" s="38">
        <v>-18.23</v>
      </c>
      <c r="D109" s="38">
        <v>0.19</v>
      </c>
      <c r="E109" s="38">
        <v>12.23</v>
      </c>
      <c r="F109" s="38">
        <v>0.35</v>
      </c>
      <c r="T109" s="51">
        <v>2191.7980995786197</v>
      </c>
      <c r="U109" s="44">
        <v>-16.839572274329822</v>
      </c>
      <c r="V109" s="44">
        <v>0.20155907787449934</v>
      </c>
      <c r="W109" s="44">
        <v>12.030601248670028</v>
      </c>
      <c r="X109" s="44">
        <v>0.8345377365385005</v>
      </c>
      <c r="AG109" s="62"/>
      <c r="AH109" s="65"/>
      <c r="AI109" s="65"/>
    </row>
    <row r="110" spans="2:35" x14ac:dyDescent="0.2">
      <c r="B110" s="37">
        <v>1414.88</v>
      </c>
      <c r="C110" s="38">
        <v>-18.239999999999998</v>
      </c>
      <c r="D110" s="38">
        <v>0.16</v>
      </c>
      <c r="E110" s="38">
        <v>12.25</v>
      </c>
      <c r="F110" s="38">
        <v>0.28999999999999998</v>
      </c>
      <c r="T110" s="51">
        <v>2196.7521249383003</v>
      </c>
      <c r="U110" s="44">
        <v>-16.752234479047548</v>
      </c>
      <c r="V110" s="44">
        <v>0.21584547629980122</v>
      </c>
      <c r="W110" s="44">
        <v>11.785100378940577</v>
      </c>
      <c r="X110" s="44">
        <v>0.84471889776330045</v>
      </c>
      <c r="AG110" s="62"/>
      <c r="AH110" s="65"/>
      <c r="AI110" s="65"/>
    </row>
    <row r="111" spans="2:35" x14ac:dyDescent="0.2">
      <c r="B111" s="37">
        <v>1426.09</v>
      </c>
      <c r="C111" s="38">
        <v>-18.23</v>
      </c>
      <c r="D111" s="38">
        <v>0.15</v>
      </c>
      <c r="E111" s="38">
        <v>12.25</v>
      </c>
      <c r="F111" s="38">
        <v>0.2</v>
      </c>
      <c r="T111" s="51">
        <v>2200.9210919020502</v>
      </c>
      <c r="U111" s="44">
        <v>-16.83427060466974</v>
      </c>
      <c r="V111" s="44">
        <v>0.22259447464839965</v>
      </c>
      <c r="W111" s="44">
        <v>11.820403107622511</v>
      </c>
      <c r="X111" s="44">
        <v>0.94369064390030033</v>
      </c>
      <c r="AG111" s="62"/>
      <c r="AH111" s="65"/>
      <c r="AI111" s="65"/>
    </row>
    <row r="112" spans="2:35" x14ac:dyDescent="0.2">
      <c r="B112" s="37">
        <v>1445.27</v>
      </c>
      <c r="C112" s="38">
        <v>-18.23</v>
      </c>
      <c r="D112" s="38">
        <v>0.14000000000000001</v>
      </c>
      <c r="E112" s="38">
        <v>12.24</v>
      </c>
      <c r="F112" s="38">
        <v>0.15</v>
      </c>
      <c r="T112" s="51">
        <v>2204.9865999999997</v>
      </c>
      <c r="U112" s="44">
        <v>-16.951967671123544</v>
      </c>
      <c r="V112" s="44">
        <v>0.2118475760389984</v>
      </c>
      <c r="W112" s="44">
        <v>11.709298375925965</v>
      </c>
      <c r="X112" s="44">
        <v>1.2624130670609013</v>
      </c>
      <c r="AG112" s="62"/>
      <c r="AH112" s="65"/>
      <c r="AI112" s="65"/>
    </row>
    <row r="113" spans="2:35" x14ac:dyDescent="0.2">
      <c r="B113" s="37">
        <v>1461</v>
      </c>
      <c r="C113" s="38">
        <v>-18.22</v>
      </c>
      <c r="D113" s="38">
        <v>0.14000000000000001</v>
      </c>
      <c r="E113" s="38">
        <v>12.23</v>
      </c>
      <c r="F113" s="38">
        <v>0.15</v>
      </c>
      <c r="T113" s="51">
        <v>2210.0243034711903</v>
      </c>
      <c r="U113" s="44">
        <v>-16.913795649570957</v>
      </c>
      <c r="V113" s="44">
        <v>0.21681924205070047</v>
      </c>
      <c r="W113" s="44">
        <v>12.062631441591554</v>
      </c>
      <c r="X113" s="44">
        <v>1.3804568523776002</v>
      </c>
      <c r="AG113" s="62"/>
      <c r="AH113" s="65"/>
      <c r="AI113" s="65"/>
    </row>
    <row r="114" spans="2:35" ht="17" thickBot="1" x14ac:dyDescent="0.25">
      <c r="B114" s="39">
        <v>1477.05</v>
      </c>
      <c r="C114" s="40">
        <v>-18.21</v>
      </c>
      <c r="D114" s="40">
        <v>0.13</v>
      </c>
      <c r="E114" s="40">
        <v>12.23</v>
      </c>
      <c r="F114" s="40">
        <v>0.15</v>
      </c>
      <c r="T114" s="51">
        <v>2214.59607522028</v>
      </c>
      <c r="U114" s="44">
        <v>-16.883045965542486</v>
      </c>
      <c r="V114" s="44">
        <v>0.22302084525069787</v>
      </c>
      <c r="W114" s="44">
        <v>12.205766366209627</v>
      </c>
      <c r="X114" s="44">
        <v>1.4721584376896999</v>
      </c>
      <c r="AG114" s="62"/>
      <c r="AH114" s="65"/>
      <c r="AI114" s="65"/>
    </row>
    <row r="115" spans="2:35" x14ac:dyDescent="0.2">
      <c r="T115" s="51">
        <v>2220.93681343356</v>
      </c>
      <c r="U115" s="44">
        <v>-16.870321958358293</v>
      </c>
      <c r="V115" s="44">
        <v>0.22482114939660036</v>
      </c>
      <c r="W115" s="44">
        <v>12.233792785015963</v>
      </c>
      <c r="X115" s="44">
        <v>1.4749340454959015</v>
      </c>
      <c r="AG115" s="62"/>
      <c r="AH115" s="65"/>
      <c r="AI115" s="65"/>
    </row>
    <row r="116" spans="2:35" x14ac:dyDescent="0.2">
      <c r="T116" s="51">
        <v>2228.3240553030901</v>
      </c>
      <c r="U116" s="44">
        <v>-16.772605771171044</v>
      </c>
      <c r="V116" s="44">
        <v>0.22612525583040011</v>
      </c>
      <c r="W116" s="44">
        <v>12.170014915746188</v>
      </c>
      <c r="X116" s="44">
        <v>1.448620944924599</v>
      </c>
      <c r="AG116" s="62"/>
      <c r="AH116" s="65"/>
      <c r="AI116" s="65"/>
    </row>
    <row r="117" spans="2:35" x14ac:dyDescent="0.2">
      <c r="T117" s="51">
        <v>2236.48168978891</v>
      </c>
      <c r="U117" s="44">
        <v>-16.892588970930632</v>
      </c>
      <c r="V117" s="44">
        <v>0.22530935127490181</v>
      </c>
      <c r="W117" s="44">
        <v>12.592130568325539</v>
      </c>
      <c r="X117" s="44">
        <v>1.4473999950023995</v>
      </c>
      <c r="AG117" s="62"/>
      <c r="AH117" s="65"/>
      <c r="AI117" s="65"/>
    </row>
    <row r="118" spans="2:35" x14ac:dyDescent="0.2">
      <c r="T118" s="51">
        <v>2244.8148802361302</v>
      </c>
      <c r="U118" s="44">
        <v>-16.891528636998615</v>
      </c>
      <c r="V118" s="44">
        <v>0.22837122839050039</v>
      </c>
      <c r="W118" s="44">
        <v>12.355907895529283</v>
      </c>
      <c r="X118" s="44">
        <v>1.3176020113970015</v>
      </c>
      <c r="AG118" s="62"/>
      <c r="AH118" s="65"/>
      <c r="AI118" s="65"/>
    </row>
    <row r="119" spans="2:35" x14ac:dyDescent="0.2">
      <c r="T119" s="51">
        <v>2250.4429445918299</v>
      </c>
      <c r="U119" s="44">
        <v>-17.001803365928303</v>
      </c>
      <c r="V119" s="44">
        <v>0.23198121577150133</v>
      </c>
      <c r="W119" s="44">
        <v>12.331885250838136</v>
      </c>
      <c r="X119" s="44">
        <v>1.1191208996017998</v>
      </c>
      <c r="AG119" s="62"/>
      <c r="AH119" s="65"/>
      <c r="AI119" s="65"/>
    </row>
    <row r="120" spans="2:35" x14ac:dyDescent="0.2">
      <c r="T120" s="51">
        <v>2255.1281422422899</v>
      </c>
      <c r="U120" s="44">
        <v>-16.931821326415232</v>
      </c>
      <c r="V120" s="44">
        <v>0.24353262783829877</v>
      </c>
      <c r="W120" s="44">
        <v>12.839363619938572</v>
      </c>
      <c r="X120" s="44">
        <v>1.1002719888670001</v>
      </c>
      <c r="AG120" s="62"/>
      <c r="AH120" s="65"/>
      <c r="AI120" s="65"/>
    </row>
    <row r="121" spans="2:35" x14ac:dyDescent="0.2">
      <c r="T121" s="51">
        <v>2260.8433570509001</v>
      </c>
      <c r="U121" s="44">
        <v>-16.764288565156665</v>
      </c>
      <c r="V121" s="44">
        <v>0.25301455210129831</v>
      </c>
      <c r="W121" s="44">
        <v>13.2637636761488</v>
      </c>
      <c r="X121" s="44">
        <v>1.1126764290211995</v>
      </c>
      <c r="AG121" s="62"/>
      <c r="AH121" s="65"/>
      <c r="AI121" s="65"/>
    </row>
    <row r="122" spans="2:35" x14ac:dyDescent="0.2">
      <c r="T122" s="51">
        <v>2270.2426014248199</v>
      </c>
      <c r="U122" s="44">
        <v>-16.784434909864977</v>
      </c>
      <c r="V122" s="44">
        <v>0.26776061316779831</v>
      </c>
      <c r="W122" s="44">
        <v>13.16767309738422</v>
      </c>
      <c r="X122" s="44">
        <v>1.1110149940547984</v>
      </c>
      <c r="AG122" s="62"/>
      <c r="AH122" s="65"/>
      <c r="AI122" s="65"/>
    </row>
    <row r="123" spans="2:35" x14ac:dyDescent="0.2">
      <c r="T123" s="51">
        <v>2276.43187088388</v>
      </c>
      <c r="U123" s="44">
        <v>-16.862899620834177</v>
      </c>
      <c r="V123" s="44">
        <v>0.27731659676319964</v>
      </c>
      <c r="W123" s="44">
        <v>12.946464577519928</v>
      </c>
      <c r="X123" s="44">
        <v>1.1088217109668985</v>
      </c>
      <c r="AG123" s="62"/>
      <c r="AH123" s="65"/>
      <c r="AI123" s="65"/>
    </row>
    <row r="124" spans="2:35" x14ac:dyDescent="0.2">
      <c r="T124" s="51">
        <v>2279.7730558767698</v>
      </c>
      <c r="U124" s="44">
        <v>-16.927579990687168</v>
      </c>
      <c r="V124" s="44">
        <v>0.27443292573709854</v>
      </c>
      <c r="W124" s="44">
        <v>12.767295685865138</v>
      </c>
      <c r="X124" s="44">
        <v>1.0987778941444013</v>
      </c>
      <c r="AG124" s="62"/>
      <c r="AH124" s="65"/>
      <c r="AI124" s="65"/>
    </row>
    <row r="125" spans="2:35" x14ac:dyDescent="0.2">
      <c r="T125" s="51">
        <v>2281.7609708834498</v>
      </c>
      <c r="U125" s="44">
        <v>-16.821546597485547</v>
      </c>
      <c r="V125" s="44">
        <v>0.27108031472319993</v>
      </c>
      <c r="W125" s="44">
        <v>12.740270210587601</v>
      </c>
      <c r="X125" s="44">
        <v>1.0860818101574008</v>
      </c>
      <c r="AG125" s="62"/>
      <c r="AH125" s="65"/>
      <c r="AI125" s="65"/>
    </row>
    <row r="126" spans="2:35" x14ac:dyDescent="0.2">
      <c r="T126" s="51">
        <v>2283.92354065685</v>
      </c>
      <c r="U126" s="44">
        <v>-16.908493979910876</v>
      </c>
      <c r="V126" s="44">
        <v>0.24642658492770053</v>
      </c>
      <c r="W126" s="44">
        <v>12.489033384859376</v>
      </c>
      <c r="X126" s="44">
        <v>1.0663135237454</v>
      </c>
      <c r="AG126" s="62"/>
      <c r="AH126" s="65"/>
      <c r="AI126" s="65"/>
    </row>
    <row r="127" spans="2:35" x14ac:dyDescent="0.2">
      <c r="T127" s="51">
        <v>2287.34863142533</v>
      </c>
      <c r="U127" s="44">
        <v>-16.990139692676124</v>
      </c>
      <c r="V127" s="44">
        <v>0.20796559192990216</v>
      </c>
      <c r="W127" s="44">
        <v>12.449996587236265</v>
      </c>
      <c r="X127" s="44">
        <v>0.95779895477569887</v>
      </c>
      <c r="AG127" s="62"/>
      <c r="AH127" s="65"/>
      <c r="AI127" s="65"/>
    </row>
    <row r="128" spans="2:35" x14ac:dyDescent="0.2">
      <c r="T128" s="51">
        <v>2291.3637900906401</v>
      </c>
      <c r="U128" s="44">
        <v>-16.962571010443703</v>
      </c>
      <c r="V128" s="44">
        <v>0.20744782963850028</v>
      </c>
      <c r="W128" s="44">
        <v>12.20376447915203</v>
      </c>
      <c r="X128" s="44">
        <v>0.81189374440939943</v>
      </c>
      <c r="AG128" s="62"/>
      <c r="AH128" s="65"/>
      <c r="AI128" s="65"/>
    </row>
    <row r="129" spans="20:35" x14ac:dyDescent="0.2">
      <c r="T129" s="51">
        <v>2294.6640989840803</v>
      </c>
      <c r="U129" s="44">
        <v>-17.062242400053229</v>
      </c>
      <c r="V129" s="44">
        <v>0.23202903161930166</v>
      </c>
      <c r="W129" s="44">
        <v>12.13469937566499</v>
      </c>
      <c r="X129" s="44">
        <v>0.80848716888159977</v>
      </c>
      <c r="AG129" s="62"/>
      <c r="AH129" s="65"/>
      <c r="AI129" s="65"/>
    </row>
    <row r="130" spans="20:35" x14ac:dyDescent="0.2">
      <c r="T130" s="51">
        <v>2297.5966405302397</v>
      </c>
      <c r="U130" s="44">
        <v>-16.9360626621433</v>
      </c>
      <c r="V130" s="44">
        <v>0.28824219120809857</v>
      </c>
      <c r="W130" s="44">
        <v>12.124689940377014</v>
      </c>
      <c r="X130" s="44">
        <v>0.81042195854080035</v>
      </c>
      <c r="AG130" s="62"/>
      <c r="AH130" s="65"/>
      <c r="AI130" s="65"/>
    </row>
    <row r="131" spans="20:35" x14ac:dyDescent="0.2">
      <c r="T131" s="51">
        <v>2302.46444300742</v>
      </c>
      <c r="U131" s="44">
        <v>-16.929700658551202</v>
      </c>
      <c r="V131" s="44">
        <v>0.32840255196270007</v>
      </c>
      <c r="W131" s="44">
        <v>12.363915443759662</v>
      </c>
      <c r="X131" s="44">
        <v>0.80554421461960146</v>
      </c>
      <c r="AG131" s="62"/>
      <c r="AH131" s="65"/>
      <c r="AI131" s="65"/>
    </row>
    <row r="132" spans="20:35" x14ac:dyDescent="0.2">
      <c r="T132" s="51">
        <v>2306.6052491068999</v>
      </c>
      <c r="U132" s="44">
        <v>-16.93818333000733</v>
      </c>
      <c r="V132" s="44">
        <v>0.33497898590989905</v>
      </c>
      <c r="W132" s="44">
        <v>12.604141890671112</v>
      </c>
      <c r="X132" s="44">
        <v>0.78715772126860095</v>
      </c>
      <c r="AG132" s="62"/>
      <c r="AH132" s="65"/>
      <c r="AI132" s="65"/>
    </row>
    <row r="133" spans="20:35" x14ac:dyDescent="0.2">
      <c r="T133" s="51">
        <v>2315.1109330619302</v>
      </c>
      <c r="U133" s="44">
        <v>-16.857597951174096</v>
      </c>
      <c r="V133" s="44">
        <v>0.33668490365809944</v>
      </c>
      <c r="W133" s="44">
        <v>12.943461746933535</v>
      </c>
      <c r="X133" s="44">
        <v>0.72649144597010107</v>
      </c>
      <c r="AG133" s="62"/>
      <c r="AH133" s="65"/>
      <c r="AI133" s="65"/>
    </row>
    <row r="134" spans="20:35" x14ac:dyDescent="0.2">
      <c r="T134" s="51">
        <v>2322.7970444050802</v>
      </c>
      <c r="U134" s="44">
        <v>-16.843813610057886</v>
      </c>
      <c r="V134" s="44">
        <v>0.33454691171590056</v>
      </c>
      <c r="W134" s="44">
        <v>12.890411739907256</v>
      </c>
      <c r="X134" s="44">
        <v>0.73728919708029927</v>
      </c>
      <c r="AG134" s="62"/>
      <c r="AH134" s="65"/>
      <c r="AI134" s="65"/>
    </row>
    <row r="135" spans="20:35" x14ac:dyDescent="0.2">
      <c r="T135" s="51">
        <v>2329.3456232961203</v>
      </c>
      <c r="U135" s="44">
        <v>-16.897890640590713</v>
      </c>
      <c r="V135" s="44">
        <v>0.33266521218079959</v>
      </c>
      <c r="W135" s="44">
        <v>12.825350410535405</v>
      </c>
      <c r="X135" s="44">
        <v>0.79498543110319986</v>
      </c>
      <c r="AG135" s="62"/>
      <c r="AH135" s="65"/>
      <c r="AI135" s="65"/>
    </row>
    <row r="136" spans="20:35" x14ac:dyDescent="0.2">
      <c r="T136" s="51">
        <v>2339.3651218479399</v>
      </c>
      <c r="U136" s="44">
        <v>-17.079207742965487</v>
      </c>
      <c r="V136" s="44">
        <v>0.32940064340620268</v>
      </c>
      <c r="W136" s="44">
        <v>12.444991869592277</v>
      </c>
      <c r="X136" s="44">
        <v>0.81177747724670013</v>
      </c>
      <c r="AG136" s="62"/>
      <c r="AH136" s="65"/>
      <c r="AI136" s="65"/>
    </row>
    <row r="137" spans="20:35" x14ac:dyDescent="0.2">
      <c r="T137" s="51">
        <v>2346.5282999999999</v>
      </c>
      <c r="U137" s="44">
        <v>-17.062242400053229</v>
      </c>
      <c r="V137" s="44">
        <v>0.32020095743260057</v>
      </c>
      <c r="W137" s="44">
        <v>12.388939031979605</v>
      </c>
      <c r="X137" s="44">
        <v>0.81757697919499961</v>
      </c>
      <c r="AG137" s="62"/>
      <c r="AH137" s="65"/>
      <c r="AI137" s="65"/>
    </row>
    <row r="138" spans="20:35" x14ac:dyDescent="0.2">
      <c r="T138" s="51">
        <v>2348.0645512682599</v>
      </c>
      <c r="U138" s="44">
        <v>-17.115259096654043</v>
      </c>
      <c r="V138" s="44">
        <v>0.31397790684599869</v>
      </c>
      <c r="W138" s="44">
        <v>12.32587958966535</v>
      </c>
      <c r="X138" s="44">
        <v>0.80586690568150132</v>
      </c>
      <c r="AG138" s="62"/>
      <c r="AH138" s="65"/>
      <c r="AI138" s="65"/>
    </row>
    <row r="139" spans="20:35" x14ac:dyDescent="0.2">
      <c r="T139" s="51">
        <v>2349.5426991138802</v>
      </c>
      <c r="U139" s="44">
        <v>-17.165475291523272</v>
      </c>
      <c r="V139" s="44">
        <v>0.2873992299684005</v>
      </c>
      <c r="W139" s="44">
        <v>12.497347895791584</v>
      </c>
      <c r="X139" s="44">
        <v>0.78674804935899978</v>
      </c>
      <c r="AG139" s="62"/>
      <c r="AH139" s="65"/>
      <c r="AI139" s="65"/>
    </row>
    <row r="140" spans="20:35" x14ac:dyDescent="0.2">
      <c r="T140" s="51">
        <v>2351.4376792267303</v>
      </c>
      <c r="U140" s="44">
        <v>-17.17612716763006</v>
      </c>
      <c r="V140" s="44">
        <v>0.26039981082529806</v>
      </c>
      <c r="W140" s="44">
        <v>12.575285370741483</v>
      </c>
      <c r="X140" s="44">
        <v>0.77070974254470137</v>
      </c>
      <c r="AG140" s="62"/>
      <c r="AH140" s="65"/>
      <c r="AI140" s="65"/>
    </row>
    <row r="141" spans="20:35" x14ac:dyDescent="0.2">
      <c r="T141" s="51">
        <v>2354.7639428165498</v>
      </c>
      <c r="U141" s="44">
        <v>-17.177192355240734</v>
      </c>
      <c r="V141" s="44">
        <v>0.20126206955300319</v>
      </c>
      <c r="W141" s="44">
        <v>12.62124849699399</v>
      </c>
      <c r="X141" s="44">
        <v>0.67549671696889924</v>
      </c>
      <c r="AG141" s="62"/>
      <c r="AH141" s="65"/>
      <c r="AI141" s="65"/>
    </row>
    <row r="142" spans="20:35" x14ac:dyDescent="0.2">
      <c r="T142" s="51">
        <v>2358.2518849861999</v>
      </c>
      <c r="U142" s="44">
        <v>-17.119672224264093</v>
      </c>
      <c r="V142" s="44">
        <v>0.20329139710240085</v>
      </c>
      <c r="W142" s="44">
        <v>12.550305410821645</v>
      </c>
      <c r="X142" s="44">
        <v>0.64935877073570047</v>
      </c>
      <c r="AG142" s="62"/>
      <c r="AH142" s="65"/>
      <c r="AI142" s="65"/>
    </row>
    <row r="143" spans="20:35" x14ac:dyDescent="0.2">
      <c r="T143" s="51">
        <v>2361.2452539370097</v>
      </c>
      <c r="U143" s="44">
        <v>-17.143106351699021</v>
      </c>
      <c r="V143" s="44">
        <v>0.19643691738560065</v>
      </c>
      <c r="W143" s="44">
        <v>12.592271743486975</v>
      </c>
      <c r="X143" s="44">
        <v>0.62670319350890047</v>
      </c>
      <c r="AG143" s="62"/>
      <c r="AH143" s="65"/>
      <c r="AI143" s="65"/>
    </row>
    <row r="144" spans="20:35" x14ac:dyDescent="0.2">
      <c r="T144" s="51">
        <v>2364.9064488623098</v>
      </c>
      <c r="U144" s="44">
        <v>-17.202756857897022</v>
      </c>
      <c r="V144" s="44">
        <v>0.1974127147495004</v>
      </c>
      <c r="W144" s="44">
        <v>12.37644488977956</v>
      </c>
      <c r="X144" s="44">
        <v>0.64079415103620008</v>
      </c>
      <c r="AG144" s="62"/>
      <c r="AH144" s="65"/>
      <c r="AI144" s="65"/>
    </row>
    <row r="145" spans="20:35" x14ac:dyDescent="0.2">
      <c r="T145" s="51">
        <v>2367.5430262510504</v>
      </c>
      <c r="U145" s="44">
        <v>-17.1292589127602</v>
      </c>
      <c r="V145" s="44">
        <v>0.20205940153079993</v>
      </c>
      <c r="W145" s="44">
        <v>12.247548296593187</v>
      </c>
      <c r="X145" s="44">
        <v>0.64336193065640046</v>
      </c>
      <c r="AG145" s="62"/>
      <c r="AH145" s="65"/>
      <c r="AI145" s="65"/>
    </row>
    <row r="146" spans="20:35" x14ac:dyDescent="0.2">
      <c r="T146" s="51">
        <v>2370.4256159357401</v>
      </c>
      <c r="U146" s="44">
        <v>-17.087716595943732</v>
      </c>
      <c r="V146" s="44">
        <v>0.1979815622804999</v>
      </c>
      <c r="W146" s="44">
        <v>12.1206501002004</v>
      </c>
      <c r="X146" s="44">
        <v>0.6450568383699995</v>
      </c>
      <c r="AG146" s="62"/>
      <c r="AH146" s="65"/>
      <c r="AI146" s="65"/>
    </row>
    <row r="147" spans="20:35" x14ac:dyDescent="0.2">
      <c r="T147" s="51">
        <v>2379.5598622432699</v>
      </c>
      <c r="U147" s="44">
        <v>-17.084521033111699</v>
      </c>
      <c r="V147" s="44">
        <v>0.19818560596910118</v>
      </c>
      <c r="W147" s="44">
        <v>12.037716633266536</v>
      </c>
      <c r="X147" s="44">
        <v>0.64763473967700058</v>
      </c>
      <c r="AG147" s="62"/>
      <c r="AH147" s="65"/>
      <c r="AI147" s="65"/>
    </row>
    <row r="148" spans="20:35" x14ac:dyDescent="0.2">
      <c r="T148" s="51">
        <v>2393.0968417730601</v>
      </c>
      <c r="U148" s="44">
        <v>-17.134584850813592</v>
      </c>
      <c r="V148" s="44">
        <v>0.27537831696729853</v>
      </c>
      <c r="W148" s="44">
        <v>12.146629258517036</v>
      </c>
      <c r="X148" s="44">
        <v>0.65166385639339985</v>
      </c>
      <c r="AG148" s="62"/>
      <c r="AH148" s="65"/>
      <c r="AI148" s="65"/>
    </row>
    <row r="149" spans="20:35" x14ac:dyDescent="0.2">
      <c r="T149" s="51">
        <v>2402.9912673600902</v>
      </c>
      <c r="U149" s="44">
        <v>-17.07599953222627</v>
      </c>
      <c r="V149" s="44">
        <v>0.25404581130349868</v>
      </c>
      <c r="W149" s="44">
        <v>12.397428056112226</v>
      </c>
      <c r="X149" s="44">
        <v>0.65212621137230009</v>
      </c>
      <c r="AG149" s="62"/>
      <c r="AH149" s="65"/>
      <c r="AI149" s="65"/>
    </row>
    <row r="150" spans="20:35" x14ac:dyDescent="0.2">
      <c r="T150" s="51">
        <v>2411.6343094545896</v>
      </c>
      <c r="U150" s="44">
        <v>-17.050435029569982</v>
      </c>
      <c r="V150" s="44">
        <v>0.28066006898179907</v>
      </c>
      <c r="W150" s="44">
        <v>12.453383166332666</v>
      </c>
      <c r="X150" s="44">
        <v>0.65873541758119991</v>
      </c>
      <c r="AG150" s="62"/>
      <c r="AH150" s="65"/>
      <c r="AI150" s="65"/>
    </row>
    <row r="151" spans="20:35" x14ac:dyDescent="0.2">
      <c r="T151" s="51">
        <v>2415.0755707962899</v>
      </c>
      <c r="U151" s="44">
        <v>-16.97693708443316</v>
      </c>
      <c r="V151" s="44">
        <v>0.3182717620864004</v>
      </c>
      <c r="W151" s="44">
        <v>12.567291783567136</v>
      </c>
      <c r="X151" s="44">
        <v>0.77797295127800048</v>
      </c>
      <c r="AG151" s="62"/>
      <c r="AH151" s="65"/>
      <c r="AI151" s="65"/>
    </row>
    <row r="152" spans="20:35" x14ac:dyDescent="0.2">
      <c r="T152" s="51">
        <v>2419.33027349139</v>
      </c>
      <c r="U152" s="44">
        <v>-17.029131277356409</v>
      </c>
      <c r="V152" s="44">
        <v>0.33132015529970005</v>
      </c>
      <c r="W152" s="44">
        <v>12.700185170340681</v>
      </c>
      <c r="X152" s="44">
        <v>0.79450446554709941</v>
      </c>
      <c r="AG152" s="62"/>
      <c r="AH152" s="65"/>
      <c r="AI152" s="65"/>
    </row>
    <row r="153" spans="20:35" x14ac:dyDescent="0.2">
      <c r="T153" s="51">
        <v>2426.0600202267601</v>
      </c>
      <c r="U153" s="44">
        <v>-16.989719335761304</v>
      </c>
      <c r="V153" s="44">
        <v>0.33860053111209965</v>
      </c>
      <c r="W153" s="44">
        <v>12.728162725450902</v>
      </c>
      <c r="X153" s="44">
        <v>0.80595990887550073</v>
      </c>
      <c r="AG153" s="62"/>
      <c r="AH153" s="65"/>
      <c r="AI153" s="65"/>
    </row>
    <row r="154" spans="20:35" x14ac:dyDescent="0.2">
      <c r="T154" s="51">
        <v>2429.8493658648899</v>
      </c>
      <c r="U154" s="44">
        <v>-17.017414213638947</v>
      </c>
      <c r="V154" s="44">
        <v>0.34470627964319789</v>
      </c>
      <c r="W154" s="44">
        <v>12.591272545090181</v>
      </c>
      <c r="X154" s="44">
        <v>0.8067373513064009</v>
      </c>
      <c r="AG154" s="62"/>
      <c r="AH154" s="65"/>
      <c r="AI154" s="65"/>
    </row>
    <row r="155" spans="20:35" x14ac:dyDescent="0.2">
      <c r="T155" s="51">
        <v>2435.6495216579897</v>
      </c>
      <c r="U155" s="44">
        <v>-16.996110461425374</v>
      </c>
      <c r="V155" s="44">
        <v>0.34250714362900325</v>
      </c>
      <c r="W155" s="44">
        <v>12.512335871743488</v>
      </c>
      <c r="X155" s="44">
        <v>0.80630820600159936</v>
      </c>
      <c r="AG155" s="62"/>
      <c r="AH155" s="65"/>
      <c r="AI155" s="65"/>
    </row>
    <row r="156" spans="20:35" x14ac:dyDescent="0.2">
      <c r="T156" s="51">
        <v>2439.4679703584998</v>
      </c>
      <c r="U156" s="44">
        <v>-17.034457215409802</v>
      </c>
      <c r="V156" s="44">
        <v>0.34374812680469802</v>
      </c>
      <c r="W156" s="44">
        <v>12.333479358717437</v>
      </c>
      <c r="X156" s="44">
        <v>0.80474471634470035</v>
      </c>
      <c r="AG156" s="62"/>
      <c r="AH156" s="65"/>
      <c r="AI156" s="65"/>
    </row>
    <row r="157" spans="20:35" x14ac:dyDescent="0.2">
      <c r="T157" s="51">
        <v>2444.6557968943102</v>
      </c>
      <c r="U157" s="44">
        <v>-16.89161700410304</v>
      </c>
      <c r="V157" s="44">
        <v>0.34527574312029685</v>
      </c>
      <c r="W157" s="44">
        <v>12.183079900024184</v>
      </c>
      <c r="X157" s="44">
        <v>0.80555100141920022</v>
      </c>
      <c r="AG157" s="62"/>
      <c r="AH157" s="65"/>
      <c r="AI157" s="65"/>
    </row>
    <row r="158" spans="20:35" x14ac:dyDescent="0.2">
      <c r="T158" s="51">
        <v>2447.3363305115699</v>
      </c>
      <c r="U158" s="44">
        <v>-16.996110461425374</v>
      </c>
      <c r="V158" s="44">
        <v>0.34683646100489796</v>
      </c>
      <c r="W158" s="44">
        <v>12.453383166332666</v>
      </c>
      <c r="X158" s="44">
        <v>0.80450963771050077</v>
      </c>
      <c r="AG158" s="62"/>
      <c r="AH158" s="65"/>
      <c r="AI158" s="65"/>
    </row>
    <row r="159" spans="20:35" x14ac:dyDescent="0.2">
      <c r="T159" s="51">
        <v>2448.2127363578998</v>
      </c>
      <c r="U159" s="44">
        <v>-16.867222760533263</v>
      </c>
      <c r="V159" s="44">
        <v>0.34548615392689896</v>
      </c>
      <c r="W159" s="44">
        <v>12.292512224448899</v>
      </c>
      <c r="X159" s="44">
        <v>0.80391329523570043</v>
      </c>
      <c r="AG159" s="62"/>
      <c r="AH159" s="65"/>
      <c r="AI159" s="65"/>
    </row>
    <row r="160" spans="20:35" x14ac:dyDescent="0.2">
      <c r="T160" s="51">
        <v>2449.69752085461</v>
      </c>
      <c r="U160" s="44">
        <v>-16.89278726318955</v>
      </c>
      <c r="V160" s="44">
        <v>0.34623526116429915</v>
      </c>
      <c r="W160" s="44">
        <v>12.257540280561123</v>
      </c>
      <c r="X160" s="44">
        <v>0.80061411469159971</v>
      </c>
      <c r="AG160" s="62"/>
      <c r="AH160" s="65"/>
      <c r="AI160" s="65"/>
    </row>
    <row r="161" spans="20:35" x14ac:dyDescent="0.2">
      <c r="T161" s="51">
        <v>2451.0811453391802</v>
      </c>
      <c r="U161" s="44">
        <v>-16.866157572922585</v>
      </c>
      <c r="V161" s="44">
        <v>0.34312401356779887</v>
      </c>
      <c r="W161" s="44">
        <v>12.184598797595191</v>
      </c>
      <c r="X161" s="44">
        <v>0.79706790943479966</v>
      </c>
      <c r="AG161" s="62"/>
      <c r="AH161" s="65"/>
      <c r="AI161" s="65"/>
    </row>
    <row r="162" spans="20:35" x14ac:dyDescent="0.2">
      <c r="T162" s="51">
        <v>2458.0326</v>
      </c>
      <c r="U162" s="44">
        <v>-16.850179758762405</v>
      </c>
      <c r="V162" s="44">
        <v>0.34100398699249723</v>
      </c>
      <c r="W162" s="44">
        <v>12.061697394789579</v>
      </c>
      <c r="X162" s="44">
        <v>0.78895393406850012</v>
      </c>
      <c r="AG162" s="62"/>
      <c r="AH162" s="65"/>
      <c r="AI162" s="65"/>
    </row>
    <row r="163" spans="20:35" x14ac:dyDescent="0.2">
      <c r="T163" s="51">
        <v>2466.0039268679398</v>
      </c>
      <c r="U163" s="44">
        <v>-16.87680944902937</v>
      </c>
      <c r="V163" s="44">
        <v>0.33978130709540011</v>
      </c>
      <c r="W163" s="44">
        <v>11.923808016032066</v>
      </c>
      <c r="X163" s="44">
        <v>0.77149907247079952</v>
      </c>
      <c r="AG163" s="62"/>
      <c r="AH163" s="65"/>
      <c r="AI163" s="65"/>
    </row>
    <row r="164" spans="20:35" x14ac:dyDescent="0.2">
      <c r="T164" s="51">
        <v>2473.0721100356</v>
      </c>
      <c r="U164" s="44">
        <v>-16.918351765845838</v>
      </c>
      <c r="V164" s="44">
        <v>0.32093090447699879</v>
      </c>
      <c r="W164" s="44">
        <v>11.919811222444892</v>
      </c>
      <c r="X164" s="44">
        <v>0.76404104352550029</v>
      </c>
      <c r="AG164" s="62"/>
      <c r="AH164" s="65"/>
      <c r="AI164" s="65"/>
    </row>
    <row r="165" spans="20:35" x14ac:dyDescent="0.2">
      <c r="T165" s="51">
        <v>2480.14849727205</v>
      </c>
      <c r="U165" s="44">
        <v>-16.864027197701226</v>
      </c>
      <c r="V165" s="44">
        <v>0.24479236087010037</v>
      </c>
      <c r="W165" s="44">
        <v>12.002744689378758</v>
      </c>
      <c r="X165" s="44">
        <v>0.78804699208009943</v>
      </c>
      <c r="AG165" s="62"/>
      <c r="AH165" s="65"/>
      <c r="AI165" s="65"/>
    </row>
    <row r="166" spans="20:35" x14ac:dyDescent="0.2">
      <c r="T166" s="51">
        <v>2491.54597388723</v>
      </c>
      <c r="U166" s="44">
        <v>-16.85231013398376</v>
      </c>
      <c r="V166" s="44">
        <v>0.26017659374009838</v>
      </c>
      <c r="W166" s="44">
        <v>12.226565130260523</v>
      </c>
      <c r="X166" s="44">
        <v>0.81454408747429952</v>
      </c>
      <c r="AG166" s="62"/>
      <c r="AH166" s="65"/>
      <c r="AI166" s="65"/>
    </row>
    <row r="167" spans="20:35" x14ac:dyDescent="0.2">
      <c r="T167" s="51">
        <v>2502.0209119289598</v>
      </c>
      <c r="U167" s="44">
        <v>-16.696792742824684</v>
      </c>
      <c r="V167" s="44">
        <v>0.26169471774739961</v>
      </c>
      <c r="W167" s="44">
        <v>12.523327054108217</v>
      </c>
      <c r="X167" s="44">
        <v>0.81583103401939994</v>
      </c>
      <c r="AG167" s="62"/>
      <c r="AH167" s="65"/>
      <c r="AI167" s="65"/>
    </row>
    <row r="168" spans="20:35" x14ac:dyDescent="0.2">
      <c r="T168" s="51">
        <v>2507.5507288988301</v>
      </c>
      <c r="U168" s="44">
        <v>-16.670163052557719</v>
      </c>
      <c r="V168" s="44">
        <v>0.25308855404489705</v>
      </c>
      <c r="W168" s="44">
        <v>12.625245290581164</v>
      </c>
      <c r="X168" s="44">
        <v>0.76080837505379861</v>
      </c>
      <c r="AG168" s="62"/>
      <c r="AH168" s="65"/>
      <c r="AI168" s="65"/>
    </row>
    <row r="169" spans="20:35" x14ac:dyDescent="0.2">
      <c r="T169" s="51">
        <v>2509.8108639052602</v>
      </c>
      <c r="U169" s="44">
        <v>-16.786268502121686</v>
      </c>
      <c r="V169" s="44">
        <v>0.25373777100630335</v>
      </c>
      <c r="W169" s="44">
        <v>12.391432865731463</v>
      </c>
      <c r="X169" s="44">
        <v>0.4705766793377002</v>
      </c>
      <c r="AG169" s="62"/>
      <c r="AH169" s="65"/>
      <c r="AI169" s="65"/>
    </row>
    <row r="170" spans="20:35" x14ac:dyDescent="0.2">
      <c r="T170" s="51">
        <v>2516.7959243380801</v>
      </c>
      <c r="U170" s="44">
        <v>-16.834201944602224</v>
      </c>
      <c r="V170" s="44">
        <v>0.25243760045280084</v>
      </c>
      <c r="W170" s="44">
        <v>12.640233266533068</v>
      </c>
      <c r="X170" s="44">
        <v>0.32788232674390017</v>
      </c>
      <c r="AG170" s="62"/>
      <c r="AH170" s="65"/>
      <c r="AI170" s="65"/>
    </row>
    <row r="171" spans="20:35" x14ac:dyDescent="0.2">
      <c r="T171" s="51">
        <v>2528.22090913683</v>
      </c>
      <c r="U171" s="44">
        <v>-16.859766447258512</v>
      </c>
      <c r="V171" s="44">
        <v>0.25061352442110163</v>
      </c>
      <c r="W171" s="44">
        <v>12.634238076152306</v>
      </c>
      <c r="X171" s="44">
        <v>0.30740194693570011</v>
      </c>
      <c r="AG171" s="62"/>
      <c r="AH171" s="65"/>
      <c r="AI171" s="65"/>
    </row>
    <row r="172" spans="20:35" x14ac:dyDescent="0.2">
      <c r="T172" s="51">
        <v>2547.4442805511203</v>
      </c>
      <c r="U172" s="44">
        <v>-16.825680443716799</v>
      </c>
      <c r="V172" s="44">
        <v>0.24571166520949816</v>
      </c>
      <c r="W172" s="44">
        <v>12.679202004008017</v>
      </c>
      <c r="X172" s="44">
        <v>0.35883789571369995</v>
      </c>
      <c r="AG172" s="62"/>
      <c r="AH172" s="65"/>
      <c r="AI172" s="65"/>
    </row>
    <row r="173" spans="20:35" x14ac:dyDescent="0.2">
      <c r="T173" s="51">
        <v>2572.3945559341901</v>
      </c>
      <c r="U173" s="44">
        <v>-16.84591900831969</v>
      </c>
      <c r="V173" s="44">
        <v>0.23925631038329698</v>
      </c>
      <c r="W173" s="44">
        <v>12.658218837675351</v>
      </c>
      <c r="X173" s="44">
        <v>0.48925415594719901</v>
      </c>
      <c r="AG173" s="62"/>
      <c r="AH173" s="65"/>
      <c r="AI173" s="65"/>
    </row>
    <row r="174" spans="20:35" x14ac:dyDescent="0.2">
      <c r="T174" s="51">
        <v>2585.85513022543</v>
      </c>
      <c r="U174" s="44">
        <v>-16.81502856761001</v>
      </c>
      <c r="V174" s="44">
        <v>0.18637657836680077</v>
      </c>
      <c r="W174" s="44">
        <v>12.745149098196393</v>
      </c>
      <c r="X174" s="44">
        <v>0.61956050085979975</v>
      </c>
      <c r="AG174" s="62"/>
      <c r="AH174" s="65"/>
      <c r="AI174" s="65"/>
    </row>
    <row r="175" spans="20:35" x14ac:dyDescent="0.2">
      <c r="T175" s="51">
        <v>2598.0492816290698</v>
      </c>
      <c r="U175" s="44">
        <v>-16.706379431320791</v>
      </c>
      <c r="V175" s="44">
        <v>0.14812682695129809</v>
      </c>
      <c r="W175" s="44">
        <v>12.6662124248497</v>
      </c>
      <c r="X175" s="44">
        <v>0.63217521753580108</v>
      </c>
      <c r="AG175" s="62"/>
      <c r="AH175" s="65"/>
      <c r="AI175" s="65"/>
    </row>
    <row r="176" spans="20:35" x14ac:dyDescent="0.2">
      <c r="T176" s="51">
        <v>2606.8732716684399</v>
      </c>
      <c r="U176" s="44">
        <v>-16.601991045474289</v>
      </c>
      <c r="V176" s="44">
        <v>0.15823402176769719</v>
      </c>
      <c r="W176" s="44">
        <v>12.771128256513029</v>
      </c>
      <c r="X176" s="44">
        <v>0.61465661530159998</v>
      </c>
      <c r="AG176" s="62"/>
      <c r="AH176" s="65"/>
      <c r="AI176" s="65"/>
    </row>
    <row r="177" spans="20:35" x14ac:dyDescent="0.2">
      <c r="T177" s="51">
        <v>2618.7963395270503</v>
      </c>
      <c r="U177" s="44">
        <v>-16.629685923351932</v>
      </c>
      <c r="V177" s="44">
        <v>0.16430054219329904</v>
      </c>
      <c r="W177" s="44">
        <v>12.550305410821645</v>
      </c>
      <c r="X177" s="44">
        <v>0.41851662023620051</v>
      </c>
      <c r="AG177" s="62"/>
      <c r="AH177" s="65"/>
      <c r="AI177" s="65"/>
    </row>
    <row r="178" spans="20:35" x14ac:dyDescent="0.2">
      <c r="T178" s="51">
        <v>2626.5885723409597</v>
      </c>
      <c r="U178" s="44">
        <v>-16.712770556984864</v>
      </c>
      <c r="V178" s="44">
        <v>0.1527586869951989</v>
      </c>
      <c r="W178" s="44">
        <v>12.327484168336674</v>
      </c>
      <c r="X178" s="44">
        <v>0.29785592429429997</v>
      </c>
      <c r="AG178" s="62"/>
      <c r="AH178" s="65"/>
      <c r="AI178" s="65"/>
    </row>
    <row r="179" spans="20:35" x14ac:dyDescent="0.2">
      <c r="T179" s="51">
        <v>2633.5106092164601</v>
      </c>
      <c r="U179" s="44">
        <v>-16.649924487954824</v>
      </c>
      <c r="V179" s="44">
        <v>0.15222546963170203</v>
      </c>
      <c r="W179" s="44">
        <v>12.106661322645291</v>
      </c>
      <c r="X179" s="44">
        <v>0.56670772717840023</v>
      </c>
      <c r="AG179" s="62"/>
      <c r="AH179" s="65"/>
      <c r="AI179" s="65"/>
    </row>
    <row r="180" spans="20:35" x14ac:dyDescent="0.2">
      <c r="T180" s="51">
        <v>2652.2447873706101</v>
      </c>
      <c r="U180" s="44">
        <v>-16.760703999465402</v>
      </c>
      <c r="V180" s="44">
        <v>0.15704426825420015</v>
      </c>
      <c r="W180" s="44">
        <v>12.174606813627255</v>
      </c>
      <c r="X180" s="44">
        <v>0.75427530896049966</v>
      </c>
      <c r="AG180" s="62"/>
      <c r="AH180" s="65"/>
      <c r="AI180" s="65"/>
    </row>
    <row r="181" spans="20:35" x14ac:dyDescent="0.2">
      <c r="T181" s="51">
        <v>2677.1557046643202</v>
      </c>
      <c r="U181" s="44">
        <v>-16.751117310969295</v>
      </c>
      <c r="V181" s="44">
        <v>0.15852193214210075</v>
      </c>
      <c r="W181" s="44">
        <v>12.207580360721444</v>
      </c>
      <c r="X181" s="44">
        <v>0.90711423009580017</v>
      </c>
      <c r="AG181" s="62"/>
      <c r="AH181" s="65"/>
      <c r="AI181" s="65"/>
    </row>
    <row r="182" spans="20:35" x14ac:dyDescent="0.2">
      <c r="T182" s="51">
        <v>2701.9069034212098</v>
      </c>
      <c r="U182" s="44">
        <v>-16.784138126900331</v>
      </c>
      <c r="V182" s="44">
        <v>0.15934508244369994</v>
      </c>
      <c r="W182" s="44">
        <v>12.008739879759521</v>
      </c>
      <c r="X182" s="44">
        <v>0.87915386917859983</v>
      </c>
      <c r="AG182" s="62"/>
      <c r="AH182" s="65"/>
      <c r="AI182" s="65"/>
    </row>
    <row r="183" spans="20:35" x14ac:dyDescent="0.2">
      <c r="T183" s="51">
        <v>2711.73301027446</v>
      </c>
      <c r="U183" s="44">
        <v>-16.82141969327408</v>
      </c>
      <c r="V183" s="44">
        <v>6.9042526646999391E-2</v>
      </c>
      <c r="W183" s="44">
        <v>12.067692585170342</v>
      </c>
      <c r="X183" s="44">
        <v>0.77852418322030026</v>
      </c>
      <c r="AG183" s="62"/>
      <c r="AH183" s="65"/>
      <c r="AI183" s="65"/>
    </row>
    <row r="184" spans="20:35" x14ac:dyDescent="0.2">
      <c r="T184" s="51">
        <v>2732.8697636872498</v>
      </c>
      <c r="U184" s="44">
        <v>-16.822484880884762</v>
      </c>
      <c r="V184" s="44">
        <v>9.4360379748497536E-2</v>
      </c>
      <c r="W184" s="44">
        <v>12.159618837675353</v>
      </c>
      <c r="X184" s="44">
        <v>0.1490139162134998</v>
      </c>
      <c r="AG184" s="62"/>
      <c r="AH184" s="65"/>
      <c r="AI184" s="65"/>
    </row>
    <row r="185" spans="20:35" x14ac:dyDescent="0.2">
      <c r="T185" s="51">
        <v>2755.4094662060302</v>
      </c>
      <c r="U185" s="44">
        <v>-16.722380088064266</v>
      </c>
      <c r="V185" s="44">
        <v>0.1216162495378974</v>
      </c>
      <c r="W185" s="44">
        <v>12.577398572803075</v>
      </c>
      <c r="X185" s="44">
        <v>0.2583356757768005</v>
      </c>
      <c r="AG185" s="62"/>
      <c r="AH185" s="65"/>
      <c r="AI185" s="65"/>
    </row>
    <row r="186" spans="20:35" x14ac:dyDescent="0.2">
      <c r="T186" s="51">
        <v>2773.0149800375902</v>
      </c>
      <c r="U186" s="44">
        <v>-16.663444253974657</v>
      </c>
      <c r="V186" s="44">
        <v>0.21299963046159931</v>
      </c>
      <c r="W186" s="44">
        <v>12.942193713919176</v>
      </c>
      <c r="X186" s="44">
        <v>0.2889942061030002</v>
      </c>
      <c r="AG186" s="62"/>
      <c r="AH186" s="65"/>
      <c r="AI186" s="65"/>
    </row>
    <row r="187" spans="20:35" x14ac:dyDescent="0.2">
      <c r="T187" s="51">
        <v>2788.9466000000002</v>
      </c>
      <c r="U187" s="44">
        <v>-16.680589223891637</v>
      </c>
      <c r="V187" s="44">
        <v>0.24278073629760044</v>
      </c>
      <c r="W187" s="44">
        <v>12.869234685695956</v>
      </c>
      <c r="X187" s="44">
        <v>0.58220560449669989</v>
      </c>
      <c r="AG187" s="62"/>
      <c r="AH187" s="65"/>
      <c r="AI187" s="65"/>
    </row>
    <row r="188" spans="20:35" x14ac:dyDescent="0.2">
      <c r="T188" s="51">
        <v>2803.5116124799201</v>
      </c>
      <c r="U188" s="44">
        <v>-16.749169103559549</v>
      </c>
      <c r="V188" s="44">
        <v>0.34568574731460089</v>
      </c>
      <c r="W188" s="44">
        <v>12.67234525336754</v>
      </c>
      <c r="X188" s="44">
        <v>0.60928020732759869</v>
      </c>
      <c r="AG188" s="62"/>
      <c r="AH188" s="65"/>
      <c r="AI188" s="65"/>
    </row>
    <row r="189" spans="20:35" x14ac:dyDescent="0.2">
      <c r="T189" s="51">
        <v>2821.82971036975</v>
      </c>
      <c r="U189" s="44">
        <v>-16.798460892070857</v>
      </c>
      <c r="V189" s="44">
        <v>0.56164200094010042</v>
      </c>
      <c r="W189" s="44">
        <v>12.67234525336754</v>
      </c>
      <c r="X189" s="44">
        <v>0.63981820976660053</v>
      </c>
      <c r="AG189" s="62"/>
      <c r="AH189" s="65"/>
      <c r="AI189" s="65"/>
    </row>
    <row r="190" spans="20:35" x14ac:dyDescent="0.2">
      <c r="T190" s="51">
        <v>2848.0163617660401</v>
      </c>
      <c r="U190" s="44">
        <v>-16.849895801821788</v>
      </c>
      <c r="V190" s="44">
        <v>0.58824985855340017</v>
      </c>
      <c r="W190" s="44">
        <v>12.634366581141755</v>
      </c>
      <c r="X190" s="44">
        <v>0.64122385831259976</v>
      </c>
      <c r="AG190" s="62"/>
      <c r="AH190" s="65"/>
      <c r="AI190" s="65"/>
    </row>
    <row r="191" spans="20:35" x14ac:dyDescent="0.2">
      <c r="T191" s="51">
        <v>2863.9935927582001</v>
      </c>
      <c r="U191" s="44">
        <v>-16.810248058888778</v>
      </c>
      <c r="V191" s="44">
        <v>0.59489346813730037</v>
      </c>
      <c r="W191" s="44">
        <v>12.705326731879406</v>
      </c>
      <c r="X191" s="44">
        <v>0.65276730230019986</v>
      </c>
      <c r="AG191" s="62"/>
      <c r="AH191" s="65"/>
      <c r="AI191" s="65"/>
    </row>
    <row r="192" spans="20:35" x14ac:dyDescent="0.2">
      <c r="T192" s="51">
        <v>2881.49756446839</v>
      </c>
      <c r="U192" s="44">
        <v>-16.932405969547244</v>
      </c>
      <c r="V192" s="44">
        <v>0.59932660501000257</v>
      </c>
      <c r="W192" s="44">
        <v>12.416488935214879</v>
      </c>
      <c r="X192" s="44">
        <v>0.65644075791299983</v>
      </c>
      <c r="AG192" s="62"/>
      <c r="AH192" s="65"/>
      <c r="AI192" s="65"/>
    </row>
    <row r="193" spans="20:35" x14ac:dyDescent="0.2">
      <c r="T193" s="51">
        <v>2889.3395534030701</v>
      </c>
      <c r="U193" s="44">
        <v>-16.788816846492558</v>
      </c>
      <c r="V193" s="44">
        <v>0.60651874045260001</v>
      </c>
      <c r="W193" s="44">
        <v>12.731312139191786</v>
      </c>
      <c r="X193" s="44">
        <v>0.66392506655640027</v>
      </c>
      <c r="AG193" s="62"/>
      <c r="AH193" s="65"/>
      <c r="AI193" s="65"/>
    </row>
    <row r="194" spans="20:35" x14ac:dyDescent="0.2">
      <c r="T194" s="51">
        <v>2896.6647643329597</v>
      </c>
      <c r="U194" s="44">
        <v>-16.66558737521428</v>
      </c>
      <c r="V194" s="44">
        <v>0.60325841729929763</v>
      </c>
      <c r="W194" s="44">
        <v>13.000161161000639</v>
      </c>
      <c r="X194" s="44">
        <v>0.67261901067010044</v>
      </c>
      <c r="AG194" s="62"/>
      <c r="AH194" s="65"/>
      <c r="AI194" s="65"/>
    </row>
    <row r="195" spans="20:35" x14ac:dyDescent="0.2">
      <c r="T195" s="51">
        <v>2903.0386648858298</v>
      </c>
      <c r="U195" s="44">
        <v>-16.699877315048234</v>
      </c>
      <c r="V195" s="44">
        <v>0.60138467668999951</v>
      </c>
      <c r="W195" s="44">
        <v>13.063125801796021</v>
      </c>
      <c r="X195" s="44">
        <v>0.68245806258009978</v>
      </c>
      <c r="AG195" s="62"/>
      <c r="AH195" s="65"/>
      <c r="AI195" s="65"/>
    </row>
    <row r="196" spans="20:35" x14ac:dyDescent="0.2">
      <c r="T196" s="51">
        <v>2905.04242065463</v>
      </c>
      <c r="U196" s="44">
        <v>-16.744882861080303</v>
      </c>
      <c r="V196" s="44">
        <v>0.56365823670360271</v>
      </c>
      <c r="W196" s="44">
        <v>13.108100545221292</v>
      </c>
      <c r="X196" s="44">
        <v>0.69466713225300047</v>
      </c>
      <c r="AG196" s="62"/>
      <c r="AH196" s="65"/>
      <c r="AI196" s="65"/>
    </row>
    <row r="197" spans="20:35" x14ac:dyDescent="0.2">
      <c r="T197" s="51">
        <v>2918.6520305480599</v>
      </c>
      <c r="U197" s="44">
        <v>-16.744882861080303</v>
      </c>
      <c r="V197" s="44">
        <v>0.66167328257809999</v>
      </c>
      <c r="W197" s="44">
        <v>12.947190907633095</v>
      </c>
      <c r="X197" s="44">
        <v>0.76000636448280012</v>
      </c>
      <c r="AG197" s="62"/>
      <c r="AH197" s="65"/>
      <c r="AI197" s="65"/>
    </row>
    <row r="198" spans="20:35" x14ac:dyDescent="0.2">
      <c r="T198" s="51">
        <v>2926.89472193453</v>
      </c>
      <c r="U198" s="44">
        <v>-16.818820543847266</v>
      </c>
      <c r="V198" s="44">
        <v>0.714110519187102</v>
      </c>
      <c r="W198" s="44">
        <v>12.853243665811414</v>
      </c>
      <c r="X198" s="44">
        <v>0.66007401387699893</v>
      </c>
    </row>
    <row r="199" spans="20:35" x14ac:dyDescent="0.2">
      <c r="T199" s="51">
        <v>2931.1694578494398</v>
      </c>
      <c r="U199" s="44">
        <v>-16.727947740881877</v>
      </c>
      <c r="V199" s="44">
        <v>0.82691343313999965</v>
      </c>
      <c r="W199" s="44">
        <v>12.598119682302299</v>
      </c>
      <c r="X199" s="44">
        <v>0.57122990832469966</v>
      </c>
    </row>
    <row r="200" spans="20:35" ht="17" thickBot="1" x14ac:dyDescent="0.25">
      <c r="T200" s="70">
        <v>2936.9083850693396</v>
      </c>
      <c r="U200" s="47">
        <v>-16.853767011431689</v>
      </c>
      <c r="V200" s="47">
        <v>0.8883256214972981</v>
      </c>
      <c r="W200" s="47">
        <v>12.31418562439497</v>
      </c>
      <c r="X200" s="47">
        <v>0.42642897345620057</v>
      </c>
    </row>
  </sheetData>
  <mergeCells count="30">
    <mergeCell ref="B1:F1"/>
    <mergeCell ref="H1:L1"/>
    <mergeCell ref="N1:R1"/>
    <mergeCell ref="T1:X1"/>
    <mergeCell ref="AI3:AI4"/>
    <mergeCell ref="AG3:AG4"/>
    <mergeCell ref="AG2:AI2"/>
    <mergeCell ref="E3:E4"/>
    <mergeCell ref="F3:F4"/>
    <mergeCell ref="I3:I4"/>
    <mergeCell ref="J3:J4"/>
    <mergeCell ref="AA3:AA4"/>
    <mergeCell ref="AC3:AC4"/>
    <mergeCell ref="AA2:AC2"/>
    <mergeCell ref="B2:F2"/>
    <mergeCell ref="H2:L2"/>
    <mergeCell ref="P3:P4"/>
    <mergeCell ref="Q3:Q4"/>
    <mergeCell ref="N2:R2"/>
    <mergeCell ref="T2:X2"/>
    <mergeCell ref="U3:U4"/>
    <mergeCell ref="V3:V4"/>
    <mergeCell ref="W3:W4"/>
    <mergeCell ref="X3:X4"/>
    <mergeCell ref="R3:R4"/>
    <mergeCell ref="C3:C4"/>
    <mergeCell ref="D3:D4"/>
    <mergeCell ref="K3:K4"/>
    <mergeCell ref="L3:L4"/>
    <mergeCell ref="O3:O4"/>
  </mergeCell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 A</vt:lpstr>
      <vt:lpstr>Sheet B</vt:lpstr>
      <vt:lpstr>Sheet 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Hitt</dc:creator>
  <cp:lastModifiedBy>Nicholas Hitt</cp:lastModifiedBy>
  <dcterms:created xsi:type="dcterms:W3CDTF">2020-08-21T01:31:00Z</dcterms:created>
  <dcterms:modified xsi:type="dcterms:W3CDTF">2020-12-03T05:26:18Z</dcterms:modified>
</cp:coreProperties>
</file>